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Z:\02 財政係\10 ★調査・提出物\令和06年度\41_20250304【県市町村課 313(木)〆】令和５年度財政状況資料集の作成・公表について（依頼）\02_回答\"/>
    </mc:Choice>
  </mc:AlternateContent>
  <xr:revisionPtr revIDLastSave="0" documentId="13_ncr:1_{64A95981-9FF3-44B3-AA20-7A2F6DBB3541}" xr6:coauthVersionLast="47" xr6:coauthVersionMax="47" xr10:uidLastSave="{00000000-0000-0000-0000-000000000000}"/>
  <bookViews>
    <workbookView xWindow="1800" yWindow="990" windowWidth="20175" windowHeight="13965" xr2:uid="{B721D4C0-231C-47BC-872B-86FC51248B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Sheet1" sheetId="18" r:id="rId14"/>
    <sheet name="データシート" sheetId="9" state="hidden"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8" i="12" l="1"/>
  <c r="AA8" i="12"/>
  <c r="AA7" i="12"/>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O34"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<sst xmlns="http://schemas.openxmlformats.org/spreadsheetml/2006/main" count="1082" uniqueCount="569">
  <si>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</si>
  <si>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</si>
  <si>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</si>
  <si>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</si>
  <si>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</si>
  <si>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</si>
  <si>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</si>
  <si>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</si>
  <si>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</si>
  <si>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</si>
  <si>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</si>
  <si>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</si>
  <si>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</si>
  <si>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</si>
  <si>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</si>
  <si>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</si>
  <si>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</si>
  <si>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</si>
  <si>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</si>
  <si>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</si>
  <si>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</si>
  <si>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</si>
  <si>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</si>
  <si>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</si>
  <si>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</si>
  <si>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</si>
  <si>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</si>
  <si>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</si>
  <si>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</si>
  <si>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</si>
  <si>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</si>
  <si>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</si>
  <si>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</si>
  <si>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</si>
  <si>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</si>
  <si>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</si>
  <si>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</si>
  <si>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</si>
  <si>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</si>
  <si>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</si>
  <si>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</si>
  <si>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</si>
  <si>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</si>
  <si>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</si>
  <si>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</si>
  <si>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</si>
  <si>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</si>
  <si>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</si>
  <si>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</si>
  <si>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</si>
  <si>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</si>
  <si>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</si>
  <si>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</si>
  <si>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</si>
  <si>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</si>
  <si>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</si>
  <si>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</si>
  <si>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</si>
  <si>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</si>
  <si>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</si>
  <si>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</si>
  <si>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</si>
  <si>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</si>
  <si>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</si>
  <si>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</si>
  <si>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</si>
  <si>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</si>
  <si>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</si>
  <si>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</si>
  <si>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</si>
  <si>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</si>
  <si>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</si>
  <si>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</si>
  <si>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</si>
  <si>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</si>
  <si>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</si>
  <si>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</si>
  <si>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</si>
  <si>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</si>
  <si>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</si>
  <si>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</si>
  <si>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</si>
  <si>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</si>
  <si>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</si>
  <si>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</si>
  <si>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</si>
  <si>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</si>
  <si>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</si>
  <si>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</si>
  <si>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</si>
  <si>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</si>
  <si>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</si>
  <si>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</si>
  <si>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</si>
  <si>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八重瀬町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</si>
  <si>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</si>
  <si>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</si>
  <si>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</si>
  <si>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</si>
  <si>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</si>
  <si>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</si>
  <si>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</si>
  <si>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</si>
  <si>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</si>
  <si>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</si>
  <si>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</si>
  <si>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</si>
  <si>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</si>
  <si>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</si>
  <si>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</si>
  <si>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</si>
  <si>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</si>
  <si>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</si>
  <si>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</si>
  <si>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</si>
  <si>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</si>
  <si>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</si>
  <si>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</si>
  <si>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</si>
  <si>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</si>
  <si>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</si>
  <si>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</si>
  <si>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</si>
  <si>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</si>
  <si>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</si>
  <si>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</si>
  <si>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</si>
  <si>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</si>
  <si>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</si>
  <si>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</si>
  <si>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</si>
  <si>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</si>
  <si>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</si>
  <si>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</si>
  <si>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</si>
  <si>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</si>
  <si>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</si>
  <si>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</si>
  <si>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</si>
  <si>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</si>
  <si>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</si>
  <si>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</si>
  <si>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</si>
  <si>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</si>
  <si>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</si>
  <si>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</si>
  <si>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</si>
  <si>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</si>
  <si>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</si>
  <si>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</si>
  <si>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</si>
  <si>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</si>
  <si>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</si>
  <si>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</si>
  <si>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</si>
  <si>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</si>
  <si>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</si>
  <si>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</si>
  <si>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</si>
  <si>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</si>
  <si>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</si>
  <si>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</si>
  <si>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</si>
  <si>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</si>
  <si>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</si>
  <si>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</si>
  <si>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</si>
  <si>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</si>
  <si>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</si>
  <si>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</si>
  <si>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</si>
  <si>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</si>
  <si>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</si>
  <si>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</si>
  <si>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</si>
  <si>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</si>
  <si>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</si>
  <si>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</si>
  <si>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</si>
  <si>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</si>
  <si>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</si>
  <si>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</si>
  <si>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</si>
  <si>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</si>
  <si>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</si>
  <si>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</si>
  <si>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</si>
  <si>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</si>
  <si>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</si>
  <si>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</si>
  <si>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</si>
  <si>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</si>
  <si>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</si>
  <si>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</si>
  <si>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</si>
  <si>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</si>
  <si>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</si>
  <si>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</si>
  <si>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</si>
  <si>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</si>
  <si>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</si>
  <si>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</si>
  <si>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</si>
  <si>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</si>
  <si>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沖縄県八重瀬町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</si>
  <si>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</si>
  <si>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</si>
  <si>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</si>
  <si>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</si>
  <si>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</si>
  <si>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</si>
  <si>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</si>
  <si>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</si>
  <si>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</si>
  <si>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</si>
  <si>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</si>
  <si>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</si>
  <si>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</si>
  <si>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</si>
  <si>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</si>
  <si>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</si>
  <si>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</si>
  <si>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</si>
  <si>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</si>
  <si>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</si>
  <si>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</si>
  <si>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</si>
  <si>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</si>
  <si>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</si>
  <si>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</si>
  <si>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</si>
  <si>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</si>
  <si>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</si>
  <si>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</si>
  <si>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</si>
  <si>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</si>
  <si>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</si>
  <si>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</si>
  <si>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</si>
  <si>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</si>
  <si>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</si>
  <si>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</si>
  <si>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</si>
  <si>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</si>
  <si>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</si>
  <si>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</si>
  <si>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</si>
  <si>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</si>
  <si>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</si>
  <si>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</si>
  <si>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</si>
  <si>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</si>
  <si>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</si>
  <si>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</si>
  <si>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</si>
  <si>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</si>
  <si>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</si>
  <si>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</si>
  <si>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</si>
  <si>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</si>
  <si>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</si>
  <si>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</si>
  <si>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</si>
  <si>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</si>
  <si>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</si>
  <si>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</si>
  <si>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</si>
  <si>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</si>
  <si>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</si>
  <si>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</si>
  <si>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</si>
  <si>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</si>
  <si>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</si>
  <si>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</si>
  <si>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</si>
  <si>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</si>
  <si>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</si>
  <si>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</si>
  <si>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</si>
  <si>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</si>
  <si>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</si>
  <si>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</si>
  <si>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</si>
  <si>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</si>
  <si>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</si>
  <si>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</si>
  <si>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</si>
  <si>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</si>
  <si>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</si>
  <si>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</si>
  <si>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</si>
  <si>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</si>
  <si>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</si>
  <si>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</si>
  <si>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</si>
  <si>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</si>
  <si>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</si>
  <si>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</si>
  <si>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</si>
  <si>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</si>
  <si>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</si>
  <si>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</si>
  <si>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</si>
  <si>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</si>
  <si>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</si>
  <si>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</si>
  <si>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</si>
  <si>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</si>
  <si>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</si>
  <si>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</si>
  <si>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</si>
  <si>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</si>
  <si>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</si>
  <si>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</si>
  <si>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</si>
  <si>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</si>
  <si>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</si>
  <si>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</si>
  <si>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</si>
  <si>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</si>
  <si>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宅地造成</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</si>
  <si>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</si>
  <si>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</si>
  <si>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</si>
  <si>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</si>
  <si>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</si>
  <si>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</si>
  <si>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</si>
  <si>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</si>
  <si>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</si>
  <si>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</si>
  <si>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</si>
  <si>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</si>
  <si>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</si>
  <si>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</si>
  <si>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</si>
  <si>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</si>
  <si>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</si>
  <si>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</si>
  <si>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</si>
  <si>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</si>
  <si>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</si>
  <si>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</si>
  <si>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</si>
  <si>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</si>
  <si>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</si>
  <si>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</si>
  <si>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</si>
  <si>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</si>
  <si>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</si>
  <si>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</si>
  <si>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</si>
  <si>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</si>
  <si>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</si>
  <si>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</si>
  <si>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沖縄県八重瀬町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</si>
  <si>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</si>
  <si>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</si>
  <si>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</si>
  <si>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</si>
  <si>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</si>
  <si>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</si>
  <si>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</si>
  <si>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</si>
  <si>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</si>
  <si>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</si>
  <si>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</si>
  <si>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</si>
  <si>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</si>
  <si>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</si>
  <si>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</si>
  <si>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</si>
  <si>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</si>
  <si>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</si>
  <si>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</si>
  <si>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</si>
  <si>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</si>
  <si>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</si>
  <si>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</si>
  <si>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</si>
  <si>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</si>
  <si>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</si>
  <si>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</si>
  <si>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</si>
  <si>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</si>
  <si>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</si>
  <si>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</si>
  <si>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</si>
  <si>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</si>
  <si>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</si>
  <si>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</si>
  <si>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</si>
  <si>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</si>
  <si>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</si>
  <si>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</si>
  <si>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</si>
  <si>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</si>
  <si>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</si>
  <si>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</si>
  <si>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</si>
  <si>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</si>
  <si>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</si>
  <si>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</si>
  <si>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</si>
  <si>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</si>
  <si>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</si>
  <si>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</si>
  <si>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</si>
  <si>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</si>
  <si>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</si>
  <si>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</si>
  <si>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</si>
  <si>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</si>
  <si>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</si>
  <si>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</si>
  <si>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</si>
  <si>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</si>
  <si>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</si>
  <si>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</si>
  <si>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</si>
  <si>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</si>
  <si>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</si>
  <si>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</si>
  <si>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</si>
  <si>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</si>
  <si>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</si>
  <si>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</si>
  <si>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</si>
  <si>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</si>
  <si>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</si>
  <si>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</si>
  <si>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</si>
  <si>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</si>
  <si>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</si>
  <si>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</si>
  <si>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</si>
  <si>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</si>
  <si>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</si>
  <si>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</si>
  <si>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</si>
  <si>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</si>
  <si>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</si>
  <si>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</si>
  <si>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</si>
  <si>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</si>
  <si>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</si>
  <si>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</si>
  <si>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</si>
  <si>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</si>
  <si>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</si>
  <si>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</si>
  <si>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</si>
  <si>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</si>
  <si>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</si>
  <si>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</si>
  <si>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</si>
  <si>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</si>
  <si>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</si>
  <si>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</si>
  <si>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</si>
  <si>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</si>
  <si>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</si>
  <si>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</si>
  <si>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</si>
  <si>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</si>
  <si>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</si>
  <si>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</si>
  <si>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</si>
  <si>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</si>
  <si>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</si>
  <si>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</si>
  <si>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</si>
  <si>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</si>
  <si>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</si>
  <si>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</si>
  <si>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</si>
  <si>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</si>
  <si>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</si>
  <si>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</si>
  <si>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</si>
  <si>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</si>
  <si>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</si>
  <si>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</si>
  <si>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</si>
  <si>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</si>
  <si>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</si>
  <si>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</si>
  <si>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</si>
  <si>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</si>
  <si>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</si>
  <si>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</si>
  <si>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</si>
  <si>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</si>
  <si>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</si>
  <si>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</si>
  <si>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</si>
  <si>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</si>
  <si>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</si>
  <si>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</si>
  <si>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</si>
  <si>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</si>
  <si>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</si>
  <si>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</si>
  <si>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</si>
  <si>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</si>
  <si>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</si>
  <si>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</si>
  <si>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</si>
  <si>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</si>
  <si>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</si>
  <si>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</si>
  <si>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</si>
  <si>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</si>
  <si>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</si>
  <si>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</si>
  <si>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</si>
  <si>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</si>
  <si>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</si>
  <si>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</si>
  <si>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</si>
  <si>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</si>
  <si>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</si>
  <si>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</si>
  <si>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</si>
  <si>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</si>
  <si>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</si>
  <si>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</si>
  <si>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</si>
  <si>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</si>
  <si>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0.64</t>
  </si>
  <si>
    <t>▲ 1.44</t>
  </si>
  <si>
    <t>一般会計</t>
  </si>
  <si>
    <t>集落排水事業特別会計</t>
  </si>
  <si>
    <t>国民健康保険特別会計</t>
  </si>
  <si>
    <t>▲ 1.30</t>
  </si>
  <si>
    <t>▲ 0.11</t>
  </si>
  <si>
    <t>土地区画整理事業特別会計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</si>
  <si>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</si>
  <si>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</si>
  <si>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</si>
  <si>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</si>
  <si>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</si>
  <si>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</si>
  <si>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</si>
  <si>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</si>
  <si>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南部水道企業団</t>
    <rPh sb="0" eb="2">
      <t>ナンブ</t>
    </rPh>
    <rPh sb="2" eb="4">
      <t>スイドウ</t>
    </rPh>
    <rPh sb="4" eb="6">
      <t>キギョウ</t>
    </rPh>
    <rPh sb="6" eb="7">
      <t>ダン</t>
    </rPh>
    <phoneticPr fontId="10"/>
  </si>
  <si>
    <t>島尻消防組合</t>
    <rPh sb="0" eb="2">
      <t>シマジリ</t>
    </rPh>
    <rPh sb="2" eb="6">
      <t>ショウボウクミアイ</t>
    </rPh>
    <phoneticPr fontId="10"/>
  </si>
  <si>
    <t>沖縄県市町村自治会館組合</t>
    <rPh sb="0" eb="3">
      <t>オキナワケン</t>
    </rPh>
    <rPh sb="3" eb="6">
      <t>シチョウソン</t>
    </rPh>
    <rPh sb="6" eb="8">
      <t>ジチ</t>
    </rPh>
    <rPh sb="8" eb="10">
      <t>カイカン</t>
    </rPh>
    <rPh sb="10" eb="12">
      <t>クミアイ</t>
    </rPh>
    <phoneticPr fontId="10"/>
  </si>
  <si>
    <t>沖縄県介護保険広域連合（一般会計）</t>
    <rPh sb="0" eb="3">
      <t>オキナワケン</t>
    </rPh>
    <rPh sb="3" eb="5">
      <t>カイゴ</t>
    </rPh>
    <rPh sb="5" eb="7">
      <t>ホケン</t>
    </rPh>
    <rPh sb="7" eb="9">
      <t>コウイキ</t>
    </rPh>
    <rPh sb="9" eb="11">
      <t>レンゴウ</t>
    </rPh>
    <rPh sb="12" eb="16">
      <t>イッパンカイケイ</t>
    </rPh>
    <phoneticPr fontId="10"/>
  </si>
  <si>
    <t>沖縄県介護保険広域連合（特別会計）</t>
    <rPh sb="0" eb="3">
      <t>オキナワケン</t>
    </rPh>
    <rPh sb="3" eb="7">
      <t>カイゴホケン</t>
    </rPh>
    <rPh sb="7" eb="9">
      <t>コウイキ</t>
    </rPh>
    <rPh sb="9" eb="11">
      <t>レンゴウ</t>
    </rPh>
    <rPh sb="12" eb="14">
      <t>トクベツ</t>
    </rPh>
    <rPh sb="14" eb="16">
      <t>カイケイ</t>
    </rPh>
    <phoneticPr fontId="10"/>
  </si>
  <si>
    <t>沖縄県後期高齢者医療広域連合（一般会計等）</t>
    <rPh sb="0" eb="3">
      <t>オキナワケン</t>
    </rPh>
    <rPh sb="3" eb="5">
      <t>コウキ</t>
    </rPh>
    <rPh sb="5" eb="8">
      <t>コウレイシャ</t>
    </rPh>
    <rPh sb="8" eb="10">
      <t>イリョウ</t>
    </rPh>
    <rPh sb="10" eb="14">
      <t>コウイキレンゴウ</t>
    </rPh>
    <rPh sb="15" eb="17">
      <t>イッパン</t>
    </rPh>
    <rPh sb="17" eb="19">
      <t>カイケイ</t>
    </rPh>
    <rPh sb="19" eb="20">
      <t>トウ</t>
    </rPh>
    <phoneticPr fontId="10"/>
  </si>
  <si>
    <t>沖縄県後期高齢者医療広域連合（特別会計）</t>
    <rPh sb="0" eb="8">
      <t>オキナワケンコウキコウレイシャ</t>
    </rPh>
    <rPh sb="8" eb="14">
      <t>イリョウコウイキレンゴウ</t>
    </rPh>
    <rPh sb="15" eb="17">
      <t>トクベツ</t>
    </rPh>
    <rPh sb="17" eb="19">
      <t>カイケイ</t>
    </rPh>
    <phoneticPr fontId="10"/>
  </si>
  <si>
    <t>南部広域市町村圏事務組合（一般会計）</t>
    <rPh sb="0" eb="2">
      <t>ナンブ</t>
    </rPh>
    <rPh sb="2" eb="8">
      <t>コウイキシチョウソンケン</t>
    </rPh>
    <rPh sb="8" eb="12">
      <t>ジムクミアイ</t>
    </rPh>
    <rPh sb="13" eb="17">
      <t>イッパンカイケイ</t>
    </rPh>
    <phoneticPr fontId="10"/>
  </si>
  <si>
    <t>南部広域市町村圏事務組合（ふるさと市町村圏基金特別会計）</t>
    <rPh sb="0" eb="2">
      <t>ナンブ</t>
    </rPh>
    <rPh sb="2" eb="8">
      <t>コウイキシチョウソンケン</t>
    </rPh>
    <rPh sb="8" eb="12">
      <t>ジムクミアイ</t>
    </rPh>
    <rPh sb="17" eb="20">
      <t>シチョウソン</t>
    </rPh>
    <rPh sb="20" eb="21">
      <t>ケン</t>
    </rPh>
    <rPh sb="21" eb="23">
      <t>キキン</t>
    </rPh>
    <rPh sb="23" eb="27">
      <t>トクベツカイケイ</t>
    </rPh>
    <phoneticPr fontId="10"/>
  </si>
  <si>
    <t>南部広域市町村圏事務組合（いなんせ斎苑特別会計）</t>
    <rPh sb="0" eb="4">
      <t>ナンブコウイキ</t>
    </rPh>
    <rPh sb="4" eb="8">
      <t>シチョウソンケン</t>
    </rPh>
    <rPh sb="8" eb="12">
      <t>ジムクミアイ</t>
    </rPh>
    <rPh sb="17" eb="19">
      <t>サイエン</t>
    </rPh>
    <rPh sb="19" eb="23">
      <t>トクベツカイケイ</t>
    </rPh>
    <phoneticPr fontId="10"/>
  </si>
  <si>
    <t>南部広域市町村圏事務組合（南斎場特別会計）</t>
    <rPh sb="0" eb="12">
      <t>ナンブコウイキシチョウソンケンジムクミアイ</t>
    </rPh>
    <rPh sb="13" eb="14">
      <t>ミナミ</t>
    </rPh>
    <rPh sb="14" eb="16">
      <t>サイジョウ</t>
    </rPh>
    <rPh sb="16" eb="20">
      <t>トクベツカイケイ</t>
    </rPh>
    <phoneticPr fontId="10"/>
  </si>
  <si>
    <t>沖縄県市町村総合事務組合</t>
    <rPh sb="0" eb="3">
      <t>オキナワケン</t>
    </rPh>
    <rPh sb="3" eb="6">
      <t>シチョウソン</t>
    </rPh>
    <rPh sb="6" eb="12">
      <t>ソウゴウジムクミアイ</t>
    </rPh>
    <phoneticPr fontId="10"/>
  </si>
  <si>
    <t>沖縄県町村交通災害共済組合</t>
    <rPh sb="0" eb="3">
      <t>オキナワケン</t>
    </rPh>
    <rPh sb="3" eb="5">
      <t>チョウソン</t>
    </rPh>
    <rPh sb="5" eb="7">
      <t>コウツウ</t>
    </rPh>
    <rPh sb="7" eb="9">
      <t>サイガイ</t>
    </rPh>
    <rPh sb="9" eb="11">
      <t>キョウサイ</t>
    </rPh>
    <rPh sb="11" eb="13">
      <t>クミアイ</t>
    </rPh>
    <phoneticPr fontId="10"/>
  </si>
  <si>
    <t>南部広域行政組合一般会計</t>
    <rPh sb="0" eb="2">
      <t>ナンブ</t>
    </rPh>
    <rPh sb="2" eb="4">
      <t>コウイキ</t>
    </rPh>
    <rPh sb="4" eb="8">
      <t>ギョウセイクミアイ</t>
    </rPh>
    <rPh sb="8" eb="12">
      <t>イッパンカイケイ</t>
    </rPh>
    <phoneticPr fontId="10"/>
  </si>
  <si>
    <t>南部広域行政組合公共用地先行取得事業特別会計</t>
    <rPh sb="0" eb="8">
      <t>ナンブコウイキギョウセイクミアイ</t>
    </rPh>
    <rPh sb="8" eb="10">
      <t>コウキョウ</t>
    </rPh>
    <rPh sb="10" eb="12">
      <t>ヨウチ</t>
    </rPh>
    <rPh sb="12" eb="14">
      <t>センコウ</t>
    </rPh>
    <rPh sb="14" eb="16">
      <t>シュトク</t>
    </rPh>
    <rPh sb="16" eb="18">
      <t>ジギョウ</t>
    </rPh>
    <rPh sb="18" eb="22">
      <t>トクベツカイケイ</t>
    </rPh>
    <phoneticPr fontId="10"/>
  </si>
  <si>
    <t>南部広域行政組合糸豊環境衛生事業特別会計</t>
    <rPh sb="0" eb="8">
      <t>ナンブコウイキギョウセイクミアイ</t>
    </rPh>
    <rPh sb="8" eb="9">
      <t>イト</t>
    </rPh>
    <rPh sb="9" eb="10">
      <t>トヨ</t>
    </rPh>
    <rPh sb="10" eb="12">
      <t>カンキョウ</t>
    </rPh>
    <rPh sb="12" eb="14">
      <t>エイセイ</t>
    </rPh>
    <rPh sb="14" eb="16">
      <t>ジギョウ</t>
    </rPh>
    <rPh sb="16" eb="20">
      <t>トクベツカイケイ</t>
    </rPh>
    <phoneticPr fontId="10"/>
  </si>
  <si>
    <t>南部広域行政組合東部環境衛生事業特別会計</t>
    <rPh sb="0" eb="8">
      <t>ナンブコウイキギョウセイクミアイ</t>
    </rPh>
    <rPh sb="8" eb="10">
      <t>トウブ</t>
    </rPh>
    <rPh sb="10" eb="12">
      <t>カンキョウ</t>
    </rPh>
    <rPh sb="12" eb="14">
      <t>エイセイ</t>
    </rPh>
    <rPh sb="14" eb="16">
      <t>ジギョウ</t>
    </rPh>
    <rPh sb="16" eb="20">
      <t>トクベツカイケイ</t>
    </rPh>
    <phoneticPr fontId="10"/>
  </si>
  <si>
    <t>南部広域行政組合島尻環境衛生事業特別会計</t>
    <rPh sb="0" eb="8">
      <t>ナンブコウイキギョウセイクミアイ</t>
    </rPh>
    <rPh sb="8" eb="10">
      <t>シマジリ</t>
    </rPh>
    <rPh sb="10" eb="20">
      <t>カンキョウエイセイジギョウトクベツカイケイ</t>
    </rPh>
    <phoneticPr fontId="10"/>
  </si>
  <si>
    <t>基金からの繰入</t>
    <rPh sb="0" eb="2">
      <t>キキン</t>
    </rPh>
    <rPh sb="5" eb="7">
      <t>クリイレ</t>
    </rPh>
    <phoneticPr fontId="39"/>
  </si>
  <si>
    <t>ふるさと応援基金</t>
    <rPh sb="4" eb="8">
      <t>オウエンキキン</t>
    </rPh>
    <phoneticPr fontId="5"/>
  </si>
  <si>
    <t>まちづくり振興基金</t>
    <rPh sb="5" eb="7">
      <t>シンコウ</t>
    </rPh>
    <rPh sb="7" eb="9">
      <t>キキン</t>
    </rPh>
    <phoneticPr fontId="2"/>
  </si>
  <si>
    <t>ふるさと創生基金</t>
    <rPh sb="4" eb="6">
      <t>ソウセイ</t>
    </rPh>
    <rPh sb="6" eb="8">
      <t>キキン</t>
    </rPh>
    <phoneticPr fontId="5"/>
  </si>
  <si>
    <t>公共施設等総合管理基金</t>
    <rPh sb="0" eb="5">
      <t>コウキョウシセツトウ</t>
    </rPh>
    <rPh sb="5" eb="9">
      <t>ソウゴウカンリ</t>
    </rPh>
    <rPh sb="9" eb="11">
      <t>キキン</t>
    </rPh>
    <phoneticPr fontId="2"/>
  </si>
  <si>
    <t>人材育成基金</t>
    <rPh sb="0" eb="4">
      <t>ジンザイイクセイ</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</si>
</sst>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Yu Gothic"/>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0BF4-4B03-A9FC-43917CDB80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39947</c:v>
                </c:pt>
                <c:pt idx="1">
                  <c:v>37332</c:v>
                </c:pt>
                <c:pt idx="2">
                  <c:v>46273</c:v>
                </c:pt>
                <c:pt idx="3">
                  <c:v>41482</c:v>
                </c:pt>
                <c:pt idx="4">
                  <c:v>23714</c:v>
                </c:pt>
              </c:numCache>
            </c:numRef>
          </c:val>
          <c:smooth val="0"/>
          <c:extLst>
            <c:ext xmlns:c16="http://schemas.microsoft.com/office/drawing/2014/chart" uri="{C3380CC4-5D6E-409C-BE32-E72D297353CC}">
              <c16:uniqueId val="{00000001-0BF4-4B03-A9FC-43917CDB80B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8.35</c:v>
                </c:pt>
                <c:pt idx="1">
                  <c:v>9.44</c:v>
                </c:pt>
                <c:pt idx="2">
                  <c:v>10.87</c:v>
                </c:pt>
                <c:pt idx="3">
                  <c:v>10.83</c:v>
                </c:pt>
                <c:pt idx="4">
                  <c:v>12.06</c:v>
                </c:pt>
              </c:numCache>
            </c:numRef>
          </c:val>
          <c:extLst>
            <c:ext xmlns:c16="http://schemas.microsoft.com/office/drawing/2014/chart" uri="{C3380CC4-5D6E-409C-BE32-E72D297353CC}">
              <c16:uniqueId val="{00000000-20E2-4D30-B162-EE03A76B44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8.3800000000000008</c:v>
                </c:pt>
                <c:pt idx="1">
                  <c:v>13</c:v>
                </c:pt>
                <c:pt idx="2">
                  <c:v>20.38</c:v>
                </c:pt>
                <c:pt idx="3">
                  <c:v>20.27</c:v>
                </c:pt>
                <c:pt idx="4">
                  <c:v>13.25</c:v>
                </c:pt>
              </c:numCache>
            </c:numRef>
          </c:val>
          <c:extLst>
            <c:ext xmlns:c16="http://schemas.microsoft.com/office/drawing/2014/chart" uri="{C3380CC4-5D6E-409C-BE32-E72D297353CC}">
              <c16:uniqueId val="{00000001-20E2-4D30-B162-EE03A76B44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1.99</c:v>
                </c:pt>
                <c:pt idx="1">
                  <c:v>6.37</c:v>
                </c:pt>
                <c:pt idx="2">
                  <c:v>10.45</c:v>
                </c:pt>
                <c:pt idx="3">
                  <c:v>-0.64</c:v>
                </c:pt>
                <c:pt idx="4">
                  <c:v>-1.44</c:v>
                </c:pt>
              </c:numCache>
            </c:numRef>
          </c:val>
          <c:smooth val="0"/>
          <c:extLst>
            <c:ext xmlns:c16="http://schemas.microsoft.com/office/drawing/2014/chart" uri="{C3380CC4-5D6E-409C-BE32-E72D297353CC}">
              <c16:uniqueId val="{00000002-20E2-4D30-B162-EE03A76B44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05F-462D-ABA3-75F0CF083D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5F-462D-ABA3-75F0CF083DC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05F-462D-ABA3-75F0CF083DC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05F-462D-ABA3-75F0CF083DC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05F-462D-ABA3-75F0CF083DC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B05F-462D-ABA3-75F0CF083DC6}"/>
            </c:ext>
          </c:extLst>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6-B05F-462D-ABA3-75F0CF083DC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1.3</c:v>
                </c:pt>
                <c:pt idx="1">
                  <c:v>#N/A</c:v>
                </c:pt>
                <c:pt idx="2">
                  <c:v>#N/A</c:v>
                </c:pt>
                <c:pt idx="3">
                  <c:v>0.16</c:v>
                </c:pt>
                <c:pt idx="4">
                  <c:v>#N/A</c:v>
                </c:pt>
                <c:pt idx="5">
                  <c:v>0.67</c:v>
                </c:pt>
                <c:pt idx="6">
                  <c:v>0.11</c:v>
                </c:pt>
                <c:pt idx="7">
                  <c:v>#N/A</c:v>
                </c:pt>
                <c:pt idx="8">
                  <c:v>#N/A</c:v>
                </c:pt>
                <c:pt idx="9">
                  <c:v>0.2</c:v>
                </c:pt>
              </c:numCache>
            </c:numRef>
          </c:val>
          <c:extLst>
            <c:ext xmlns:c16="http://schemas.microsoft.com/office/drawing/2014/chart" uri="{C3380CC4-5D6E-409C-BE32-E72D297353CC}">
              <c16:uniqueId val="{00000007-B05F-462D-ABA3-75F0CF083DC6}"/>
            </c:ext>
          </c:extLst>
        </c:ser>
        <c:ser>
          <c:idx val="8"/>
          <c:order val="8"/>
          <c:tx>
            <c:strRef>
              <c:f>データシート!$A$35</c:f>
              <c:strCache>
                <c:ptCount val="1"/>
                <c:pt idx="0">
                  <c:v>集落排水事業特別会計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0.06</c:v>
                </c:pt>
                <c:pt idx="2">
                  <c:v>#N/A</c:v>
                </c:pt>
                <c:pt idx="3">
                  <c:v>0.04</c:v>
                </c:pt>
                <c:pt idx="4">
                  <c:v>#N/A</c:v>
                </c:pt>
                <c:pt idx="5">
                  <c:v>0.03</c:v>
                </c:pt>
                <c:pt idx="6">
                  <c:v>#N/A</c:v>
                </c:pt>
                <c:pt idx="7">
                  <c:v>0.03</c:v>
                </c:pt>
                <c:pt idx="8">
                  <c:v>#N/A</c:v>
                </c:pt>
                <c:pt idx="9">
                  <c:v>0.34</c:v>
                </c:pt>
              </c:numCache>
            </c:numRef>
          </c:val>
          <c:extLst>
            <c:ext xmlns:c16="http://schemas.microsoft.com/office/drawing/2014/chart" uri="{C3380CC4-5D6E-409C-BE32-E72D297353CC}">
              <c16:uniqueId val="{00000008-B05F-462D-ABA3-75F0CF083DC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8.33</c:v>
                </c:pt>
                <c:pt idx="2">
                  <c:v>#N/A</c:v>
                </c:pt>
                <c:pt idx="3">
                  <c:v>9.42</c:v>
                </c:pt>
                <c:pt idx="4">
                  <c:v>#N/A</c:v>
                </c:pt>
                <c:pt idx="5">
                  <c:v>10.86</c:v>
                </c:pt>
                <c:pt idx="6">
                  <c:v>#N/A</c:v>
                </c:pt>
                <c:pt idx="7">
                  <c:v>10.82</c:v>
                </c:pt>
                <c:pt idx="8">
                  <c:v>#N/A</c:v>
                </c:pt>
                <c:pt idx="9">
                  <c:v>12.05</c:v>
                </c:pt>
              </c:numCache>
            </c:numRef>
          </c:val>
          <c:extLst>
            <c:ext xmlns:c16="http://schemas.microsoft.com/office/drawing/2014/chart" uri="{C3380CC4-5D6E-409C-BE32-E72D297353CC}">
              <c16:uniqueId val="{00000009-B05F-462D-ABA3-75F0CF083DC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919</c:v>
                </c:pt>
                <c:pt idx="5">
                  <c:v>912</c:v>
                </c:pt>
                <c:pt idx="8">
                  <c:v>893</c:v>
                </c:pt>
                <c:pt idx="11">
                  <c:v>867</c:v>
                </c:pt>
                <c:pt idx="14">
                  <c:v>844</c:v>
                </c:pt>
              </c:numCache>
            </c:numRef>
          </c:val>
          <c:extLst>
            <c:ext xmlns:c16="http://schemas.microsoft.com/office/drawing/2014/chart" uri="{C3380CC4-5D6E-409C-BE32-E72D297353CC}">
              <c16:uniqueId val="{00000000-D7F7-40BC-933F-095C6B1891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F7-40BC-933F-095C6B1891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7F7-40BC-933F-095C6B1891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74</c:v>
                </c:pt>
                <c:pt idx="3">
                  <c:v>79</c:v>
                </c:pt>
                <c:pt idx="6">
                  <c:v>81</c:v>
                </c:pt>
                <c:pt idx="9">
                  <c:v>84</c:v>
                </c:pt>
                <c:pt idx="12">
                  <c:v>83</c:v>
                </c:pt>
              </c:numCache>
            </c:numRef>
          </c:val>
          <c:extLst>
            <c:ext xmlns:c16="http://schemas.microsoft.com/office/drawing/2014/chart" uri="{C3380CC4-5D6E-409C-BE32-E72D297353CC}">
              <c16:uniqueId val="{00000003-D7F7-40BC-933F-095C6B1891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27</c:v>
                </c:pt>
                <c:pt idx="3">
                  <c:v>27</c:v>
                </c:pt>
                <c:pt idx="6">
                  <c:v>26</c:v>
                </c:pt>
                <c:pt idx="9">
                  <c:v>23</c:v>
                </c:pt>
                <c:pt idx="12">
                  <c:v>28</c:v>
                </c:pt>
              </c:numCache>
            </c:numRef>
          </c:val>
          <c:extLst>
            <c:ext xmlns:c16="http://schemas.microsoft.com/office/drawing/2014/chart" uri="{C3380CC4-5D6E-409C-BE32-E72D297353CC}">
              <c16:uniqueId val="{00000004-D7F7-40BC-933F-095C6B1891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F7-40BC-933F-095C6B1891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F7-40BC-933F-095C6B1891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1379</c:v>
                </c:pt>
                <c:pt idx="3">
                  <c:v>1353</c:v>
                </c:pt>
                <c:pt idx="6">
                  <c:v>1357</c:v>
                </c:pt>
                <c:pt idx="9">
                  <c:v>1339</c:v>
                </c:pt>
                <c:pt idx="12">
                  <c:v>1327</c:v>
                </c:pt>
              </c:numCache>
            </c:numRef>
          </c:val>
          <c:extLst>
            <c:ext xmlns:c16="http://schemas.microsoft.com/office/drawing/2014/chart" uri="{C3380CC4-5D6E-409C-BE32-E72D297353CC}">
              <c16:uniqueId val="{00000007-D7F7-40BC-933F-095C6B1891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561</c:v>
                </c:pt>
                <c:pt idx="2">
                  <c:v>#N/A</c:v>
                </c:pt>
                <c:pt idx="3">
                  <c:v>#N/A</c:v>
                </c:pt>
                <c:pt idx="4">
                  <c:v>547</c:v>
                </c:pt>
                <c:pt idx="5">
                  <c:v>#N/A</c:v>
                </c:pt>
                <c:pt idx="6">
                  <c:v>#N/A</c:v>
                </c:pt>
                <c:pt idx="7">
                  <c:v>571</c:v>
                </c:pt>
                <c:pt idx="8">
                  <c:v>#N/A</c:v>
                </c:pt>
                <c:pt idx="9">
                  <c:v>#N/A</c:v>
                </c:pt>
                <c:pt idx="10">
                  <c:v>579</c:v>
                </c:pt>
                <c:pt idx="11">
                  <c:v>#N/A</c:v>
                </c:pt>
                <c:pt idx="12">
                  <c:v>#N/A</c:v>
                </c:pt>
                <c:pt idx="13">
                  <c:v>594</c:v>
                </c:pt>
                <c:pt idx="14">
                  <c:v>#N/A</c:v>
                </c:pt>
              </c:numCache>
            </c:numRef>
          </c:val>
          <c:smooth val="0"/>
          <c:extLst>
            <c:ext xmlns:c16="http://schemas.microsoft.com/office/drawing/2014/chart" uri="{C3380CC4-5D6E-409C-BE32-E72D297353CC}">
              <c16:uniqueId val="{00000008-D7F7-40BC-933F-095C6B1891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9871</c:v>
                </c:pt>
                <c:pt idx="5">
                  <c:v>9580</c:v>
                </c:pt>
                <c:pt idx="8">
                  <c:v>9326</c:v>
                </c:pt>
                <c:pt idx="11">
                  <c:v>8658</c:v>
                </c:pt>
                <c:pt idx="14">
                  <c:v>7808</c:v>
                </c:pt>
              </c:numCache>
            </c:numRef>
          </c:val>
          <c:extLst>
            <c:ext xmlns:c16="http://schemas.microsoft.com/office/drawing/2014/chart" uri="{C3380CC4-5D6E-409C-BE32-E72D297353CC}">
              <c16:uniqueId val="{00000000-94C5-4CF1-AF0E-EEFA8531A1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c:v>
                </c:pt>
                <c:pt idx="5">
                  <c:v>0</c:v>
                </c:pt>
                <c:pt idx="8">
                  <c:v>0</c:v>
                </c:pt>
                <c:pt idx="11">
                  <c:v>0</c:v>
                </c:pt>
                <c:pt idx="14">
                  <c:v>0</c:v>
                </c:pt>
              </c:numCache>
            </c:numRef>
          </c:val>
          <c:extLst>
            <c:ext xmlns:c16="http://schemas.microsoft.com/office/drawing/2014/chart" uri="{C3380CC4-5D6E-409C-BE32-E72D297353CC}">
              <c16:uniqueId val="{00000001-94C5-4CF1-AF0E-EEFA8531A1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2142</c:v>
                </c:pt>
                <c:pt idx="5">
                  <c:v>2624</c:v>
                </c:pt>
                <c:pt idx="8">
                  <c:v>3526</c:v>
                </c:pt>
                <c:pt idx="11">
                  <c:v>4246</c:v>
                </c:pt>
                <c:pt idx="14">
                  <c:v>4027</c:v>
                </c:pt>
              </c:numCache>
            </c:numRef>
          </c:val>
          <c:extLst>
            <c:ext xmlns:c16="http://schemas.microsoft.com/office/drawing/2014/chart" uri="{C3380CC4-5D6E-409C-BE32-E72D297353CC}">
              <c16:uniqueId val="{00000002-94C5-4CF1-AF0E-EEFA8531A1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C5-4CF1-AF0E-EEFA8531A1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C5-4CF1-AF0E-EEFA8531A1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C5-4CF1-AF0E-EEFA8531A1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393</c:v>
                </c:pt>
                <c:pt idx="3">
                  <c:v>428</c:v>
                </c:pt>
                <c:pt idx="6">
                  <c:v>286</c:v>
                </c:pt>
                <c:pt idx="9">
                  <c:v>203</c:v>
                </c:pt>
                <c:pt idx="12">
                  <c:v>225</c:v>
                </c:pt>
              </c:numCache>
            </c:numRef>
          </c:val>
          <c:extLst>
            <c:ext xmlns:c16="http://schemas.microsoft.com/office/drawing/2014/chart" uri="{C3380CC4-5D6E-409C-BE32-E72D297353CC}">
              <c16:uniqueId val="{00000006-94C5-4CF1-AF0E-EEFA8531A1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667</c:v>
                </c:pt>
                <c:pt idx="3">
                  <c:v>635</c:v>
                </c:pt>
                <c:pt idx="6">
                  <c:v>515</c:v>
                </c:pt>
                <c:pt idx="9">
                  <c:v>664</c:v>
                </c:pt>
                <c:pt idx="12">
                  <c:v>597</c:v>
                </c:pt>
              </c:numCache>
            </c:numRef>
          </c:val>
          <c:extLst>
            <c:ext xmlns:c16="http://schemas.microsoft.com/office/drawing/2014/chart" uri="{C3380CC4-5D6E-409C-BE32-E72D297353CC}">
              <c16:uniqueId val="{00000007-94C5-4CF1-AF0E-EEFA8531A1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353</c:v>
                </c:pt>
                <c:pt idx="3">
                  <c:v>371</c:v>
                </c:pt>
                <c:pt idx="6">
                  <c:v>309</c:v>
                </c:pt>
                <c:pt idx="9">
                  <c:v>292</c:v>
                </c:pt>
                <c:pt idx="12">
                  <c:v>294</c:v>
                </c:pt>
              </c:numCache>
            </c:numRef>
          </c:val>
          <c:extLst>
            <c:ext xmlns:c16="http://schemas.microsoft.com/office/drawing/2014/chart" uri="{C3380CC4-5D6E-409C-BE32-E72D297353CC}">
              <c16:uniqueId val="{00000008-94C5-4CF1-AF0E-EEFA8531A1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4C5-4CF1-AF0E-EEFA8531A1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13980</c:v>
                </c:pt>
                <c:pt idx="3">
                  <c:v>13558</c:v>
                </c:pt>
                <c:pt idx="6">
                  <c:v>13377</c:v>
                </c:pt>
                <c:pt idx="9">
                  <c:v>12333</c:v>
                </c:pt>
                <c:pt idx="12">
                  <c:v>10857</c:v>
                </c:pt>
              </c:numCache>
            </c:numRef>
          </c:val>
          <c:extLst>
            <c:ext xmlns:c16="http://schemas.microsoft.com/office/drawing/2014/chart" uri="{C3380CC4-5D6E-409C-BE32-E72D297353CC}">
              <c16:uniqueId val="{0000000A-94C5-4CF1-AF0E-EEFA8531A1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3380</c:v>
                </c:pt>
                <c:pt idx="2">
                  <c:v>#N/A</c:v>
                </c:pt>
                <c:pt idx="3">
                  <c:v>#N/A</c:v>
                </c:pt>
                <c:pt idx="4">
                  <c:v>2788</c:v>
                </c:pt>
                <c:pt idx="5">
                  <c:v>#N/A</c:v>
                </c:pt>
                <c:pt idx="6">
                  <c:v>#N/A</c:v>
                </c:pt>
                <c:pt idx="7">
                  <c:v>1636</c:v>
                </c:pt>
                <c:pt idx="8">
                  <c:v>#N/A</c:v>
                </c:pt>
                <c:pt idx="9">
                  <c:v>#N/A</c:v>
                </c:pt>
                <c:pt idx="10">
                  <c:v>588</c:v>
                </c:pt>
                <c:pt idx="11">
                  <c:v>#N/A</c:v>
                </c:pt>
                <c:pt idx="12">
                  <c:v>#N/A</c:v>
                </c:pt>
                <c:pt idx="13">
                  <c:v>138</c:v>
                </c:pt>
                <c:pt idx="14">
                  <c:v>#N/A</c:v>
                </c:pt>
              </c:numCache>
            </c:numRef>
          </c:val>
          <c:smooth val="0"/>
          <c:extLst>
            <c:ext xmlns:c16="http://schemas.microsoft.com/office/drawing/2014/chart" uri="{C3380CC4-5D6E-409C-BE32-E72D297353CC}">
              <c16:uniqueId val="{0000000B-94C5-4CF1-AF0E-EEFA8531A1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1578</c:v>
                </c:pt>
                <c:pt idx="1">
                  <c:v>1546</c:v>
                </c:pt>
                <c:pt idx="2">
                  <c:v>1026</c:v>
                </c:pt>
              </c:numCache>
            </c:numRef>
          </c:val>
          <c:extLst>
            <c:ext xmlns:c16="http://schemas.microsoft.com/office/drawing/2014/chart" uri="{C3380CC4-5D6E-409C-BE32-E72D297353CC}">
              <c16:uniqueId val="{00000000-5A46-4319-A17A-D4EFB19909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250</c:v>
                </c:pt>
                <c:pt idx="1">
                  <c:v>351</c:v>
                </c:pt>
                <c:pt idx="2">
                  <c:v>80</c:v>
                </c:pt>
              </c:numCache>
            </c:numRef>
          </c:val>
          <c:extLst>
            <c:ext xmlns:c16="http://schemas.microsoft.com/office/drawing/2014/chart" uri="{C3380CC4-5D6E-409C-BE32-E72D297353CC}">
              <c16:uniqueId val="{00000001-5A46-4319-A17A-D4EFB19909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2632</c:v>
                </c:pt>
                <c:pt idx="1">
                  <c:v>3330</c:v>
                </c:pt>
                <c:pt idx="2">
                  <c:v>3951</c:v>
                </c:pt>
              </c:numCache>
            </c:numRef>
          </c:val>
          <c:extLst>
            <c:ext xmlns:c16="http://schemas.microsoft.com/office/drawing/2014/chart" uri="{C3380CC4-5D6E-409C-BE32-E72D297353CC}">
              <c16:uniqueId val="{00000002-5A46-4319-A17A-D4EFB19909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32,881
32,671
26.96
18,763,889
17,730,522
934,123
7,746,395
10,726,187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土地区画整理事業により、住宅地や幹線道路沿いの商業・業務施設等が集積され、生活基盤・利便性が高まり人口が増加し</a:t>
          </a:r>
          <a:r>
            <a:rPr kumimoji="1" lang="ja-JP" altLang="en-US" sz="1100">
              <a:solidFill>
                <a:schemeClr val="tx1"/>
              </a:solidFill>
              <a:effectLst/>
              <a:latin typeface="+mn-lt"/>
              <a:ea typeface="+mn-ea"/>
              <a:cs typeface="+mn-cs"/>
            </a:rPr>
            <a:t>続けて</a:t>
          </a:r>
          <a:r>
            <a:rPr kumimoji="1" lang="ja-JP" altLang="ja-JP" sz="1100">
              <a:solidFill>
                <a:schemeClr val="tx1"/>
              </a:solidFill>
              <a:effectLst/>
              <a:latin typeface="+mn-lt"/>
              <a:ea typeface="+mn-ea"/>
              <a:cs typeface="+mn-cs"/>
            </a:rPr>
            <a:t>いる。その影響を受け土地区画整理地域以外でも宅地化が進み、町民税や固定資産税等の税収入が毎年増加傾向にある。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令和</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年度に引き続き、臨時経済対策債、臨時財政対策債償還基金の影響を受け、財政力指数は前年</a:t>
          </a:r>
          <a:r>
            <a:rPr kumimoji="1" lang="ja-JP" altLang="en-US" sz="1100">
              <a:solidFill>
                <a:schemeClr val="tx1"/>
              </a:solidFill>
              <a:effectLst/>
              <a:latin typeface="+mn-lt"/>
              <a:ea typeface="+mn-ea"/>
              <a:cs typeface="+mn-cs"/>
            </a:rPr>
            <a:t>並の</a:t>
          </a:r>
          <a:r>
            <a:rPr kumimoji="1" lang="ja-JP" altLang="ja-JP" sz="1100">
              <a:solidFill>
                <a:schemeClr val="tx1"/>
              </a:solidFill>
              <a:effectLst/>
              <a:latin typeface="+mn-lt"/>
              <a:ea typeface="+mn-ea"/>
              <a:cs typeface="+mn-cs"/>
            </a:rPr>
            <a:t>ポイント</a:t>
          </a:r>
          <a:r>
            <a:rPr kumimoji="1" lang="en-US" altLang="ja-JP" sz="1100">
              <a:solidFill>
                <a:schemeClr val="tx1"/>
              </a:solidFill>
              <a:effectLst/>
              <a:latin typeface="+mn-lt"/>
              <a:ea typeface="+mn-ea"/>
              <a:cs typeface="+mn-cs"/>
            </a:rPr>
            <a:t>0.44</a:t>
          </a:r>
          <a:r>
            <a:rPr kumimoji="1" lang="ja-JP" altLang="ja-JP" sz="1100">
              <a:solidFill>
                <a:schemeClr val="tx1"/>
              </a:solidFill>
              <a:effectLst/>
              <a:latin typeface="+mn-lt"/>
              <a:ea typeface="+mn-ea"/>
              <a:cs typeface="+mn-cs"/>
            </a:rPr>
            <a:t>となった。沖縄県平均値より</a:t>
          </a:r>
          <a:r>
            <a:rPr kumimoji="1" lang="en-US" altLang="ja-JP" sz="1100">
              <a:solidFill>
                <a:schemeClr val="tx1"/>
              </a:solidFill>
              <a:effectLst/>
              <a:latin typeface="+mn-lt"/>
              <a:ea typeface="+mn-ea"/>
              <a:cs typeface="+mn-cs"/>
            </a:rPr>
            <a:t>0.06</a:t>
          </a:r>
          <a:r>
            <a:rPr kumimoji="1" lang="ja-JP" altLang="ja-JP" sz="1100">
              <a:solidFill>
                <a:schemeClr val="tx1"/>
              </a:solidFill>
              <a:effectLst/>
              <a:latin typeface="+mn-lt"/>
              <a:ea typeface="+mn-ea"/>
              <a:cs typeface="+mn-cs"/>
            </a:rPr>
            <a:t>ポイント上回っているものの全国平均値には</a:t>
          </a:r>
          <a:r>
            <a:rPr kumimoji="1" lang="en-US" altLang="ja-JP" sz="1100">
              <a:solidFill>
                <a:schemeClr val="tx1"/>
              </a:solidFill>
              <a:effectLst/>
              <a:latin typeface="+mn-lt"/>
              <a:ea typeface="+mn-ea"/>
              <a:cs typeface="+mn-cs"/>
            </a:rPr>
            <a:t>0.04</a:t>
          </a:r>
          <a:r>
            <a:rPr kumimoji="1" lang="ja-JP" altLang="ja-JP" sz="1100">
              <a:solidFill>
                <a:schemeClr val="tx1"/>
              </a:solidFill>
              <a:effectLst/>
              <a:latin typeface="+mn-lt"/>
              <a:ea typeface="+mn-ea"/>
              <a:cs typeface="+mn-cs"/>
            </a:rPr>
            <a:t>ポイント下回っており、類似団体内平均値には</a:t>
          </a:r>
          <a:r>
            <a:rPr kumimoji="1" lang="en-US" altLang="ja-JP" sz="1100">
              <a:solidFill>
                <a:schemeClr val="tx1"/>
              </a:solidFill>
              <a:effectLst/>
              <a:latin typeface="+mn-lt"/>
              <a:ea typeface="+mn-ea"/>
              <a:cs typeface="+mn-cs"/>
            </a:rPr>
            <a:t>0.20</a:t>
          </a:r>
          <a:r>
            <a:rPr kumimoji="1" lang="ja-JP" altLang="ja-JP" sz="1100">
              <a:solidFill>
                <a:schemeClr val="tx1"/>
              </a:solidFill>
              <a:effectLst/>
              <a:latin typeface="+mn-lt"/>
              <a:ea typeface="+mn-ea"/>
              <a:cs typeface="+mn-cs"/>
            </a:rPr>
            <a:t>ポイント下回っている。</a:t>
          </a:r>
          <a:endParaRPr lang="ja-JP" altLang="ja-JP" sz="1400">
            <a:solidFill>
              <a:schemeClr val="tx1"/>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57855</xdr:rowOff>
    </xdr:from>
    <xdr:to>
      <xdr:col>23</xdr:col>
      <xdr:colOff>133350</xdr:colOff>
      <xdr:row>44</xdr:row>
      <xdr:rowOff>71261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6016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71261</xdr:rowOff>
    </xdr:from>
    <xdr:to>
      <xdr:col>19</xdr:col>
      <xdr:colOff>133350</xdr:colOff>
      <xdr:row>44</xdr:row>
      <xdr:rowOff>71261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57855</xdr:rowOff>
    </xdr:from>
    <xdr:to>
      <xdr:col>15</xdr:col>
      <xdr:colOff>82550</xdr:colOff>
      <xdr:row>44</xdr:row>
      <xdr:rowOff>71261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57855</xdr:rowOff>
    </xdr:from>
    <xdr:to>
      <xdr:col>11</xdr:col>
      <xdr:colOff>31750</xdr:colOff>
      <xdr:row>44</xdr:row>
      <xdr:rowOff>71261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7055</xdr:rowOff>
    </xdr:from>
    <xdr:to>
      <xdr:col>23</xdr:col>
      <xdr:colOff>184150</xdr:colOff>
      <xdr:row>44</xdr:row>
      <xdr:rowOff>108655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150582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2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20461</xdr:rowOff>
    </xdr:from>
    <xdr:to>
      <xdr:col>19</xdr:col>
      <xdr:colOff>184150</xdr:colOff>
      <xdr:row>44</xdr:row>
      <xdr:rowOff>122061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106838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20461</xdr:rowOff>
    </xdr:from>
    <xdr:to>
      <xdr:col>15</xdr:col>
      <xdr:colOff>133350</xdr:colOff>
      <xdr:row>44</xdr:row>
      <xdr:rowOff>122061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106838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7055</xdr:rowOff>
    </xdr:from>
    <xdr:to>
      <xdr:col>11</xdr:col>
      <xdr:colOff>82550</xdr:colOff>
      <xdr:row>44</xdr:row>
      <xdr:rowOff>108655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93432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20461</xdr:rowOff>
    </xdr:from>
    <xdr:to>
      <xdr:col>7</xdr:col>
      <xdr:colOff>31750</xdr:colOff>
      <xdr:row>44</xdr:row>
      <xdr:rowOff>122061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106838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経常収支比率は、沖縄県平均を</a:t>
          </a:r>
          <a:r>
            <a:rPr kumimoji="1" lang="en-US" altLang="ja-JP" sz="1100">
              <a:solidFill>
                <a:schemeClr val="tx1"/>
              </a:solidFill>
              <a:effectLst/>
              <a:latin typeface="+mn-lt"/>
              <a:ea typeface="+mn-ea"/>
              <a:cs typeface="+mn-cs"/>
            </a:rPr>
            <a:t>1.4</a:t>
          </a:r>
          <a:r>
            <a:rPr kumimoji="1" lang="ja-JP" altLang="ja-JP" sz="1100">
              <a:solidFill>
                <a:schemeClr val="tx1"/>
              </a:solidFill>
              <a:effectLst/>
              <a:latin typeface="+mn-lt"/>
              <a:ea typeface="+mn-ea"/>
              <a:cs typeface="+mn-cs"/>
            </a:rPr>
            <a:t>ポイント下回った。収入のうち地方交付税が△</a:t>
          </a:r>
          <a:r>
            <a:rPr kumimoji="1" lang="en-US" altLang="ja-JP" sz="1100">
              <a:solidFill>
                <a:schemeClr val="tx1"/>
              </a:solidFill>
              <a:effectLst/>
              <a:latin typeface="+mn-lt"/>
              <a:ea typeface="+mn-ea"/>
              <a:cs typeface="+mn-cs"/>
            </a:rPr>
            <a:t>2,657</a:t>
          </a:r>
          <a:r>
            <a:rPr kumimoji="1" lang="ja-JP" altLang="ja-JP" sz="1100">
              <a:solidFill>
                <a:schemeClr val="tx1"/>
              </a:solidFill>
              <a:effectLst/>
              <a:latin typeface="+mn-lt"/>
              <a:ea typeface="+mn-ea"/>
              <a:cs typeface="+mn-cs"/>
            </a:rPr>
            <a:t>千円減となったものの、地方税</a:t>
          </a:r>
          <a:r>
            <a:rPr kumimoji="1" lang="en-US" altLang="ja-JP" sz="1100">
              <a:solidFill>
                <a:schemeClr val="tx1"/>
              </a:solidFill>
              <a:effectLst/>
              <a:latin typeface="+mn-lt"/>
              <a:ea typeface="+mn-ea"/>
              <a:cs typeface="+mn-cs"/>
            </a:rPr>
            <a:t>117,217</a:t>
          </a:r>
          <a:r>
            <a:rPr kumimoji="1" lang="ja-JP" altLang="ja-JP" sz="1100">
              <a:solidFill>
                <a:schemeClr val="tx1"/>
              </a:solidFill>
              <a:effectLst/>
              <a:latin typeface="+mn-lt"/>
              <a:ea typeface="+mn-ea"/>
              <a:cs typeface="+mn-cs"/>
            </a:rPr>
            <a:t>千円増となっている、人口増加に伴い税収等が増加傾向にある。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同時に、人口増加に伴う保育所関係経費や障害者の訓練給付費、障害児通所支援費等の扶助費は未だに増加傾向であるため、今後も高い水準になると見込まれる。</a:t>
          </a:r>
          <a:endParaRPr lang="ja-JP" altLang="ja-JP" sz="14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62</xdr:row>
      <xdr:rowOff>92710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336530"/>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145097</xdr:rowOff>
    </xdr:from>
    <xdr:to>
      <xdr:col>19</xdr:col>
      <xdr:colOff>133350</xdr:colOff>
      <xdr:row>60</xdr:row>
      <xdr:rowOff>49530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089197"/>
          <a:ext cx="889000" cy="2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145097</xdr:rowOff>
    </xdr:from>
    <xdr:to>
      <xdr:col>15</xdr:col>
      <xdr:colOff>82550</xdr:colOff>
      <xdr:row>60</xdr:row>
      <xdr:rowOff>79693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089197"/>
          <a:ext cx="889000" cy="2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79693</xdr:rowOff>
    </xdr:from>
    <xdr:to>
      <xdr:col>11</xdr:col>
      <xdr:colOff>31750</xdr:colOff>
      <xdr:row>61</xdr:row>
      <xdr:rowOff>149543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36669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94297</xdr:rowOff>
    </xdr:from>
    <xdr:to>
      <xdr:col>15</xdr:col>
      <xdr:colOff>133350</xdr:colOff>
      <xdr:row>59</xdr:row>
      <xdr:rowOff>24447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0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34624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80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28893</xdr:rowOff>
    </xdr:from>
    <xdr:to>
      <xdr:col>11</xdr:col>
      <xdr:colOff>82550</xdr:colOff>
      <xdr:row>60</xdr:row>
      <xdr:rowOff>130493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140670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98743</xdr:rowOff>
    </xdr:from>
    <xdr:to>
      <xdr:col>7</xdr:col>
      <xdr:colOff>31750</xdr:colOff>
      <xdr:row>62</xdr:row>
      <xdr:rowOff>28893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39070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人件費ついては、前年</a:t>
          </a:r>
          <a:r>
            <a:rPr kumimoji="1" lang="ja-JP" altLang="en-US" sz="1100">
              <a:solidFill>
                <a:schemeClr val="tx1"/>
              </a:solidFill>
              <a:effectLst/>
              <a:latin typeface="+mn-lt"/>
              <a:ea typeface="+mn-ea"/>
              <a:cs typeface="+mn-cs"/>
            </a:rPr>
            <a:t>比△</a:t>
          </a:r>
          <a:r>
            <a:rPr kumimoji="1" lang="en-US" altLang="ja-JP" sz="1100">
              <a:solidFill>
                <a:schemeClr val="tx1"/>
              </a:solidFill>
              <a:effectLst/>
              <a:latin typeface="+mn-lt"/>
              <a:ea typeface="+mn-ea"/>
              <a:cs typeface="+mn-cs"/>
            </a:rPr>
            <a:t>742</a:t>
          </a:r>
          <a:r>
            <a:rPr kumimoji="1" lang="ja-JP" altLang="en-US" sz="1100">
              <a:solidFill>
                <a:schemeClr val="tx1"/>
              </a:solidFill>
              <a:effectLst/>
              <a:latin typeface="+mn-lt"/>
              <a:ea typeface="+mn-ea"/>
              <a:cs typeface="+mn-cs"/>
            </a:rPr>
            <a:t>千円とほぼ同額</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物件費については、</a:t>
          </a:r>
          <a:r>
            <a:rPr kumimoji="1" lang="ja-JP" altLang="en-US" sz="1100">
              <a:solidFill>
                <a:schemeClr val="tx1"/>
              </a:solidFill>
              <a:effectLst/>
              <a:latin typeface="+mn-lt"/>
              <a:ea typeface="+mn-ea"/>
              <a:cs typeface="+mn-cs"/>
            </a:rPr>
            <a:t>地方創世臨時交付金による給付事業等により</a:t>
          </a:r>
          <a:r>
            <a:rPr kumimoji="1" lang="en-US" altLang="ja-JP" sz="1100">
              <a:solidFill>
                <a:schemeClr val="tx1"/>
              </a:solidFill>
              <a:effectLst/>
              <a:latin typeface="+mn-lt"/>
              <a:ea typeface="+mn-ea"/>
              <a:cs typeface="+mn-cs"/>
            </a:rPr>
            <a:t>198,048</a:t>
          </a:r>
          <a:r>
            <a:rPr kumimoji="1" lang="ja-JP" altLang="en-US" sz="1100">
              <a:solidFill>
                <a:schemeClr val="tx1"/>
              </a:solidFill>
              <a:effectLst/>
              <a:latin typeface="+mn-lt"/>
              <a:ea typeface="+mn-ea"/>
              <a:cs typeface="+mn-cs"/>
            </a:rPr>
            <a:t>千円</a:t>
          </a:r>
          <a:r>
            <a:rPr kumimoji="1" lang="ja-JP" altLang="ja-JP" sz="1100">
              <a:solidFill>
                <a:schemeClr val="tx1"/>
              </a:solidFill>
              <a:effectLst/>
              <a:latin typeface="+mn-lt"/>
              <a:ea typeface="+mn-ea"/>
              <a:cs typeface="+mn-cs"/>
            </a:rPr>
            <a:t>増額となっている。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沖縄県平均と比較して、人件費・物件費等が低くなっている要因は、公立保育園を全て法人化し、法人保育園へ移行したため保育所の管理運営費の人件費がかからないこと、ごみ処理業務を南部広域行政組合、消防業務を島尻消防組合の一部事務組合が行っているためである。</a:t>
          </a:r>
          <a:endParaRPr lang="ja-JP" altLang="ja-JP" sz="14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150456</xdr:rowOff>
    </xdr:from>
    <xdr:to>
      <xdr:col>23</xdr:col>
      <xdr:colOff>133350</xdr:colOff>
      <xdr:row>82</xdr:row>
      <xdr:rowOff>4353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37906"/>
          <a:ext cx="838200" cy="2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96213</xdr:rowOff>
    </xdr:from>
    <xdr:to>
      <xdr:col>19</xdr:col>
      <xdr:colOff>133350</xdr:colOff>
      <xdr:row>81</xdr:row>
      <xdr:rowOff>150456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83663"/>
          <a:ext cx="889000" cy="5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96213</xdr:rowOff>
    </xdr:from>
    <xdr:to>
      <xdr:col>15</xdr:col>
      <xdr:colOff>82550</xdr:colOff>
      <xdr:row>81</xdr:row>
      <xdr:rowOff>114391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3983663"/>
          <a:ext cx="889000" cy="1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18479</xdr:rowOff>
    </xdr:from>
    <xdr:to>
      <xdr:col>11</xdr:col>
      <xdr:colOff>31750</xdr:colOff>
      <xdr:row>81</xdr:row>
      <xdr:rowOff>114391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05929"/>
          <a:ext cx="889000" cy="9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125003</xdr:rowOff>
    </xdr:from>
    <xdr:to>
      <xdr:col>23</xdr:col>
      <xdr:colOff>184150</xdr:colOff>
      <xdr:row>82</xdr:row>
      <xdr:rowOff>55153</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1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141530</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5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99656</xdr:rowOff>
    </xdr:from>
    <xdr:to>
      <xdr:col>19</xdr:col>
      <xdr:colOff>184150</xdr:colOff>
      <xdr:row>82</xdr:row>
      <xdr:rowOff>29806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8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39983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55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45413</xdr:rowOff>
    </xdr:from>
    <xdr:to>
      <xdr:col>15</xdr:col>
      <xdr:colOff>133350</xdr:colOff>
      <xdr:row>81</xdr:row>
      <xdr:rowOff>147013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157190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0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63591</xdr:rowOff>
    </xdr:from>
    <xdr:to>
      <xdr:col>11</xdr:col>
      <xdr:colOff>82550</xdr:colOff>
      <xdr:row>81</xdr:row>
      <xdr:rowOff>165191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3918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19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139129</xdr:rowOff>
    </xdr:from>
    <xdr:to>
      <xdr:col>7</xdr:col>
      <xdr:colOff>31750</xdr:colOff>
      <xdr:row>81</xdr:row>
      <xdr:rowOff>69279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5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79456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2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ラスパイレス指数は</a:t>
          </a:r>
          <a:r>
            <a:rPr kumimoji="1" lang="en-US" altLang="ja-JP" sz="1100">
              <a:solidFill>
                <a:schemeClr val="tx1"/>
              </a:solidFill>
              <a:effectLst/>
              <a:latin typeface="+mn-lt"/>
              <a:ea typeface="+mn-ea"/>
              <a:cs typeface="+mn-cs"/>
            </a:rPr>
            <a:t>3</a:t>
          </a:r>
          <a:r>
            <a:rPr kumimoji="1" lang="ja-JP" altLang="en-US" sz="1100">
              <a:solidFill>
                <a:schemeClr val="tx1"/>
              </a:solidFill>
              <a:effectLst/>
              <a:latin typeface="+mn-lt"/>
              <a:ea typeface="+mn-ea"/>
              <a:cs typeface="+mn-cs"/>
            </a:rPr>
            <a:t>カ年連続</a:t>
          </a:r>
          <a:r>
            <a:rPr kumimoji="1" lang="ja-JP" altLang="ja-JP" sz="1100">
              <a:solidFill>
                <a:schemeClr val="tx1"/>
              </a:solidFill>
              <a:effectLst/>
              <a:latin typeface="+mn-lt"/>
              <a:ea typeface="+mn-ea"/>
              <a:cs typeface="+mn-cs"/>
            </a:rPr>
            <a:t>類似団体平均と同値となり、全国町村平均より</a:t>
          </a:r>
          <a:r>
            <a:rPr kumimoji="1" lang="en-US" altLang="ja-JP" sz="1100">
              <a:solidFill>
                <a:schemeClr val="tx1"/>
              </a:solidFill>
              <a:effectLst/>
              <a:latin typeface="+mn-lt"/>
              <a:ea typeface="+mn-ea"/>
              <a:cs typeface="+mn-cs"/>
            </a:rPr>
            <a:t>0.6</a:t>
          </a:r>
          <a:r>
            <a:rPr kumimoji="1" lang="ja-JP" altLang="ja-JP" sz="1100">
              <a:solidFill>
                <a:schemeClr val="tx1"/>
              </a:solidFill>
              <a:effectLst/>
              <a:latin typeface="+mn-lt"/>
              <a:ea typeface="+mn-ea"/>
              <a:cs typeface="+mn-cs"/>
            </a:rPr>
            <a:t>ポイント上回っている。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給与実態調査より経験年数階層区分の職員構成の階層（</a:t>
          </a:r>
          <a:r>
            <a:rPr kumimoji="1" lang="en-US" altLang="ja-JP" sz="1100">
              <a:solidFill>
                <a:schemeClr val="tx1"/>
              </a:solidFill>
              <a:effectLst/>
              <a:latin typeface="+mn-lt"/>
              <a:ea typeface="+mn-ea"/>
              <a:cs typeface="+mn-cs"/>
            </a:rPr>
            <a:t>20</a:t>
          </a:r>
          <a:r>
            <a:rPr kumimoji="1" lang="ja-JP" altLang="ja-JP" sz="1100">
              <a:solidFill>
                <a:schemeClr val="tx1"/>
              </a:solidFill>
              <a:effectLst/>
              <a:latin typeface="+mn-lt"/>
              <a:ea typeface="+mn-ea"/>
              <a:cs typeface="+mn-cs"/>
            </a:rPr>
            <a:t>年以上の高卒者）の寄与率が一つの要因である。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今後も類似団体の状況を踏まえ、給与の適正化に努める。</a:t>
          </a:r>
          <a:endParaRPr lang="ja-JP" altLang="ja-JP" sz="1400">
            <a:solidFill>
              <a:schemeClr val="tx1"/>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165805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7256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7761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73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138995</xdr:rowOff>
    </xdr:from>
    <xdr:to>
      <xdr:col>72</xdr:col>
      <xdr:colOff>203200</xdr:colOff>
      <xdr:row>86</xdr:row>
      <xdr:rowOff>7761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7122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138995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60500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88195</xdr:rowOff>
    </xdr:from>
    <xdr:to>
      <xdr:col>68</xdr:col>
      <xdr:colOff>203200</xdr:colOff>
      <xdr:row>86</xdr:row>
      <xdr:rowOff>18345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前年度より</a:t>
          </a:r>
          <a:r>
            <a:rPr kumimoji="1" lang="en-US" altLang="ja-JP" sz="1100">
              <a:solidFill>
                <a:schemeClr val="tx1"/>
              </a:solidFill>
              <a:effectLst/>
              <a:latin typeface="+mn-lt"/>
              <a:ea typeface="+mn-ea"/>
              <a:cs typeface="+mn-cs"/>
            </a:rPr>
            <a:t>0.14</a:t>
          </a:r>
          <a:r>
            <a:rPr kumimoji="1" lang="ja-JP" altLang="ja-JP" sz="1100">
              <a:solidFill>
                <a:schemeClr val="tx1"/>
              </a:solidFill>
              <a:effectLst/>
              <a:latin typeface="+mn-lt"/>
              <a:ea typeface="+mn-ea"/>
              <a:cs typeface="+mn-cs"/>
            </a:rPr>
            <a:t>ポイント下回った。類似団体平均より</a:t>
          </a:r>
          <a:r>
            <a:rPr kumimoji="1" lang="en-US" altLang="ja-JP" sz="1100">
              <a:solidFill>
                <a:schemeClr val="tx1"/>
              </a:solidFill>
              <a:effectLst/>
              <a:latin typeface="+mn-lt"/>
              <a:ea typeface="+mn-ea"/>
              <a:cs typeface="+mn-cs"/>
            </a:rPr>
            <a:t>0.74</a:t>
          </a:r>
          <a:r>
            <a:rPr kumimoji="1" lang="ja-JP" altLang="ja-JP" sz="1100">
              <a:solidFill>
                <a:schemeClr val="tx1"/>
              </a:solidFill>
              <a:effectLst/>
              <a:latin typeface="+mn-lt"/>
              <a:ea typeface="+mn-ea"/>
              <a:cs typeface="+mn-cs"/>
            </a:rPr>
            <a:t>ポイント、沖縄県平均より</a:t>
          </a:r>
          <a:r>
            <a:rPr kumimoji="1" lang="en-US" altLang="ja-JP" sz="1100">
              <a:solidFill>
                <a:schemeClr val="tx1"/>
              </a:solidFill>
              <a:effectLst/>
              <a:latin typeface="+mn-lt"/>
              <a:ea typeface="+mn-ea"/>
              <a:cs typeface="+mn-cs"/>
            </a:rPr>
            <a:t>1.7</a:t>
          </a:r>
          <a:r>
            <a:rPr kumimoji="1" lang="ja-JP" altLang="ja-JP" sz="1100">
              <a:solidFill>
                <a:schemeClr val="tx1"/>
              </a:solidFill>
              <a:effectLst/>
              <a:latin typeface="+mn-lt"/>
              <a:ea typeface="+mn-ea"/>
              <a:cs typeface="+mn-cs"/>
            </a:rPr>
            <a:t>ポイント下回った。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要因は、平成</a:t>
          </a:r>
          <a:r>
            <a:rPr kumimoji="1" lang="en-US" altLang="ja-JP" sz="1100">
              <a:solidFill>
                <a:schemeClr val="tx1"/>
              </a:solidFill>
              <a:effectLst/>
              <a:latin typeface="+mn-lt"/>
              <a:ea typeface="+mn-ea"/>
              <a:cs typeface="+mn-cs"/>
            </a:rPr>
            <a:t>18</a:t>
          </a:r>
          <a:r>
            <a:rPr kumimoji="1" lang="ja-JP" altLang="ja-JP" sz="1100">
              <a:solidFill>
                <a:schemeClr val="tx1"/>
              </a:solidFill>
              <a:effectLst/>
              <a:latin typeface="+mn-lt"/>
              <a:ea typeface="+mn-ea"/>
              <a:cs typeface="+mn-cs"/>
            </a:rPr>
            <a:t>年度の合併時過剰だった職員数を定員適正化計画に基づき、新規採用職員の抑制を行い職員の減数を実施、その後人口増加に伴う行政サービスに対応するために、平成</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年度定員管理計画を見直し、人口及び類似団体職員数を参考に職員の増を図った</a:t>
          </a:r>
          <a:r>
            <a:rPr kumimoji="1" lang="ja-JP" altLang="en-US" sz="1100">
              <a:solidFill>
                <a:schemeClr val="tx1"/>
              </a:solidFill>
              <a:effectLst/>
              <a:latin typeface="+mn-lt"/>
              <a:ea typeface="+mn-ea"/>
              <a:cs typeface="+mn-cs"/>
            </a:rPr>
            <a:t>が、人口増加の影響から類似団体と沖縄県平均値より下回る結果が続いている。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定員管理計画や事務事業に沿った適正な職員配置に努める。</a:t>
          </a:r>
          <a:endParaRPr lang="ja-JP" altLang="ja-JP" sz="1400">
            <a:solidFill>
              <a:schemeClr val="tx1"/>
            </a:solidFill>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160655</xdr:rowOff>
    </xdr:from>
    <xdr:to>
      <xdr:col>81</xdr:col>
      <xdr:colOff>44450</xdr:colOff>
      <xdr:row>60</xdr:row>
      <xdr:rowOff>13335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27620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13335</xdr:rowOff>
    </xdr:from>
    <xdr:to>
      <xdr:col>77</xdr:col>
      <xdr:colOff>44450</xdr:colOff>
      <xdr:row>60</xdr:row>
      <xdr:rowOff>28847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300335"/>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28847</xdr:rowOff>
    </xdr:from>
    <xdr:to>
      <xdr:col>72</xdr:col>
      <xdr:colOff>203200</xdr:colOff>
      <xdr:row>60</xdr:row>
      <xdr:rowOff>37465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31584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21953</xdr:rowOff>
    </xdr:from>
    <xdr:to>
      <xdr:col>68</xdr:col>
      <xdr:colOff>152400</xdr:colOff>
      <xdr:row>60</xdr:row>
      <xdr:rowOff>37465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08953"/>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109855</xdr:rowOff>
    </xdr:from>
    <xdr:to>
      <xdr:col>81</xdr:col>
      <xdr:colOff>95250</xdr:colOff>
      <xdr:row>60</xdr:row>
      <xdr:rowOff>40005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126382</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7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133985</xdr:rowOff>
    </xdr:from>
    <xdr:to>
      <xdr:col>77</xdr:col>
      <xdr:colOff>95250</xdr:colOff>
      <xdr:row>60</xdr:row>
      <xdr:rowOff>64135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74312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149497</xdr:rowOff>
    </xdr:from>
    <xdr:to>
      <xdr:col>73</xdr:col>
      <xdr:colOff>44450</xdr:colOff>
      <xdr:row>60</xdr:row>
      <xdr:rowOff>79647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89824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158115</xdr:rowOff>
    </xdr:from>
    <xdr:to>
      <xdr:col>68</xdr:col>
      <xdr:colOff>203200</xdr:colOff>
      <xdr:row>60</xdr:row>
      <xdr:rowOff>88265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142603</xdr:rowOff>
    </xdr:from>
    <xdr:to>
      <xdr:col>64</xdr:col>
      <xdr:colOff>152400</xdr:colOff>
      <xdr:row>60</xdr:row>
      <xdr:rowOff>72753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82930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標準税収入等（住民税、固定資産税等）の増額、地方債残高の減少により、前年度</a:t>
          </a:r>
          <a:r>
            <a:rPr kumimoji="1" lang="ja-JP" altLang="en-US" sz="1100">
              <a:solidFill>
                <a:schemeClr val="tx1"/>
              </a:solidFill>
              <a:effectLst/>
              <a:latin typeface="+mn-lt"/>
              <a:ea typeface="+mn-ea"/>
              <a:cs typeface="+mn-cs"/>
            </a:rPr>
            <a:t>同額の</a:t>
          </a:r>
          <a:r>
            <a:rPr kumimoji="1" lang="en-US" altLang="ja-JP" sz="1100">
              <a:solidFill>
                <a:schemeClr val="tx1"/>
              </a:solidFill>
              <a:effectLst/>
              <a:latin typeface="+mn-lt"/>
              <a:ea typeface="+mn-ea"/>
              <a:cs typeface="+mn-cs"/>
            </a:rPr>
            <a:t>8.5</a:t>
          </a:r>
          <a:r>
            <a:rPr kumimoji="1" lang="ja-JP" altLang="en-US" sz="1100">
              <a:solidFill>
                <a:schemeClr val="tx1"/>
              </a:solidFill>
              <a:effectLst/>
              <a:latin typeface="+mn-lt"/>
              <a:ea typeface="+mn-ea"/>
              <a:cs typeface="+mn-cs"/>
            </a:rPr>
            <a:t>％で</a:t>
          </a:r>
          <a:r>
            <a:rPr kumimoji="1" lang="ja-JP" altLang="ja-JP" sz="1100">
              <a:solidFill>
                <a:schemeClr val="tx1"/>
              </a:solidFill>
              <a:effectLst/>
              <a:latin typeface="+mn-lt"/>
              <a:ea typeface="+mn-ea"/>
              <a:cs typeface="+mn-cs"/>
            </a:rPr>
            <a:t>類似団体内平均より</a:t>
          </a:r>
          <a:r>
            <a:rPr kumimoji="1" lang="en-US" altLang="ja-JP" sz="1100">
              <a:solidFill>
                <a:schemeClr val="tx1"/>
              </a:solidFill>
              <a:effectLst/>
              <a:latin typeface="+mn-lt"/>
              <a:ea typeface="+mn-ea"/>
              <a:cs typeface="+mn-cs"/>
            </a:rPr>
            <a:t>1.7</a:t>
          </a:r>
          <a:r>
            <a:rPr kumimoji="1" lang="ja-JP" altLang="ja-JP" sz="1100">
              <a:solidFill>
                <a:schemeClr val="tx1"/>
              </a:solidFill>
              <a:effectLst/>
              <a:latin typeface="+mn-lt"/>
              <a:ea typeface="+mn-ea"/>
              <a:cs typeface="+mn-cs"/>
            </a:rPr>
            <a:t>ポイント、沖縄県平均より</a:t>
          </a:r>
          <a:r>
            <a:rPr kumimoji="1" lang="en-US" altLang="ja-JP" sz="1100">
              <a:solidFill>
                <a:schemeClr val="tx1"/>
              </a:solidFill>
              <a:effectLst/>
              <a:latin typeface="+mn-lt"/>
              <a:ea typeface="+mn-ea"/>
              <a:cs typeface="+mn-cs"/>
            </a:rPr>
            <a:t>1.5</a:t>
          </a:r>
          <a:r>
            <a:rPr kumimoji="1" lang="ja-JP" altLang="ja-JP" sz="1100">
              <a:solidFill>
                <a:schemeClr val="tx1"/>
              </a:solidFill>
              <a:effectLst/>
              <a:latin typeface="+mn-lt"/>
              <a:ea typeface="+mn-ea"/>
              <a:cs typeface="+mn-cs"/>
            </a:rPr>
            <a:t>ポイント上回っている。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要因は、継続事業の都市公園整備事業や土地区画整理事業などの投資的事業に加え庁舎建設や公立学校施設建設事業が加わったことによる地方債の借入増加によるものである。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今後も引き続き地方債借入額の抑制を図り、公債費の負担軽減に努める。</a:t>
          </a:r>
          <a:endParaRPr lang="ja-JP" altLang="ja-JP" sz="14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36513</xdr:rowOff>
    </xdr:from>
    <xdr:to>
      <xdr:col>81</xdr:col>
      <xdr:colOff>44450</xdr:colOff>
      <xdr:row>40</xdr:row>
      <xdr:rowOff>36513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894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36513</xdr:rowOff>
    </xdr:from>
    <xdr:to>
      <xdr:col>77</xdr:col>
      <xdr:colOff>44450</xdr:colOff>
      <xdr:row>40</xdr:row>
      <xdr:rowOff>54610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89451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78740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108903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93674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157163</xdr:rowOff>
    </xdr:from>
    <xdr:to>
      <xdr:col>81</xdr:col>
      <xdr:colOff>95250</xdr:colOff>
      <xdr:row>40</xdr:row>
      <xdr:rowOff>87313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129240</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1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157163</xdr:rowOff>
    </xdr:from>
    <xdr:to>
      <xdr:col>77</xdr:col>
      <xdr:colOff>95250</xdr:colOff>
      <xdr:row>40</xdr:row>
      <xdr:rowOff>87313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72090</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93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90187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58103</xdr:rowOff>
    </xdr:from>
    <xdr:to>
      <xdr:col>64</xdr:col>
      <xdr:colOff>152400</xdr:colOff>
      <xdr:row>40</xdr:row>
      <xdr:rowOff>159703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144480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tx1"/>
              </a:solidFill>
              <a:effectLst/>
              <a:latin typeface="+mn-lt"/>
              <a:ea typeface="+mn-ea"/>
              <a:cs typeface="+mn-cs"/>
            </a:rPr>
            <a:t>　地方債残高の減少、充当可能財源（基金）の増額により前年度比</a:t>
          </a:r>
          <a:r>
            <a:rPr kumimoji="1" lang="en-US" altLang="ja-JP" sz="1050">
              <a:solidFill>
                <a:schemeClr val="tx1"/>
              </a:solidFill>
              <a:effectLst/>
              <a:latin typeface="+mn-lt"/>
              <a:ea typeface="+mn-ea"/>
              <a:cs typeface="+mn-cs"/>
            </a:rPr>
            <a:t>6.8</a:t>
          </a:r>
          <a:r>
            <a:rPr kumimoji="1" lang="ja-JP" altLang="ja-JP" sz="1050">
              <a:solidFill>
                <a:schemeClr val="tx1"/>
              </a:solidFill>
              <a:effectLst/>
              <a:latin typeface="+mn-lt"/>
              <a:ea typeface="+mn-ea"/>
              <a:cs typeface="+mn-cs"/>
            </a:rPr>
            <a:t>ポイント改善し類似団体内平均との差</a:t>
          </a:r>
          <a:r>
            <a:rPr kumimoji="1" lang="en-US" altLang="ja-JP" sz="1050">
              <a:solidFill>
                <a:schemeClr val="tx1"/>
              </a:solidFill>
              <a:effectLst/>
              <a:latin typeface="+mn-lt"/>
              <a:ea typeface="+mn-ea"/>
              <a:cs typeface="+mn-cs"/>
            </a:rPr>
            <a:t>1.9</a:t>
          </a:r>
          <a:r>
            <a:rPr kumimoji="1" lang="ja-JP" altLang="ja-JP" sz="1050">
              <a:solidFill>
                <a:schemeClr val="tx1"/>
              </a:solidFill>
              <a:effectLst/>
              <a:latin typeface="+mn-lt"/>
              <a:ea typeface="+mn-ea"/>
              <a:cs typeface="+mn-cs"/>
            </a:rPr>
            <a:t>ポイントとなり、全国平均</a:t>
          </a:r>
          <a:r>
            <a:rPr kumimoji="1" lang="ja-JP" altLang="en-US" sz="1050">
              <a:solidFill>
                <a:schemeClr val="tx1"/>
              </a:solidFill>
              <a:effectLst/>
              <a:latin typeface="+mn-lt"/>
              <a:ea typeface="+mn-ea"/>
              <a:cs typeface="+mn-cs"/>
            </a:rPr>
            <a:t>より</a:t>
          </a:r>
          <a:r>
            <a:rPr kumimoji="1" lang="en-US" altLang="ja-JP" sz="1050">
              <a:solidFill>
                <a:schemeClr val="tx1"/>
              </a:solidFill>
              <a:effectLst/>
              <a:latin typeface="+mn-lt"/>
              <a:ea typeface="+mn-ea"/>
              <a:cs typeface="+mn-cs"/>
            </a:rPr>
            <a:t>4.4</a:t>
          </a:r>
          <a:r>
            <a:rPr kumimoji="1" lang="ja-JP" altLang="en-US" sz="1050">
              <a:solidFill>
                <a:schemeClr val="tx1"/>
              </a:solidFill>
              <a:effectLst/>
              <a:latin typeface="+mn-lt"/>
              <a:ea typeface="+mn-ea"/>
              <a:cs typeface="+mn-cs"/>
            </a:rPr>
            <a:t>ポイント下回り、沖縄県平均</a:t>
          </a:r>
          <a:r>
            <a:rPr kumimoji="1" lang="ja-JP" altLang="ja-JP" sz="1050">
              <a:solidFill>
                <a:schemeClr val="tx1"/>
              </a:solidFill>
              <a:effectLst/>
              <a:latin typeface="+mn-lt"/>
              <a:ea typeface="+mn-ea"/>
              <a:cs typeface="+mn-cs"/>
            </a:rPr>
            <a:t>と</a:t>
          </a:r>
          <a:r>
            <a:rPr kumimoji="1" lang="ja-JP" altLang="en-US" sz="1050">
              <a:solidFill>
                <a:schemeClr val="tx1"/>
              </a:solidFill>
              <a:effectLst/>
              <a:latin typeface="+mn-lt"/>
              <a:ea typeface="+mn-ea"/>
              <a:cs typeface="+mn-cs"/>
            </a:rPr>
            <a:t>比較し</a:t>
          </a:r>
          <a:r>
            <a:rPr kumimoji="1" lang="en-US" altLang="ja-JP" sz="1050">
              <a:solidFill>
                <a:schemeClr val="tx1"/>
              </a:solidFill>
              <a:effectLst/>
              <a:latin typeface="+mn-lt"/>
              <a:ea typeface="+mn-ea"/>
              <a:cs typeface="+mn-cs"/>
            </a:rPr>
            <a:t>10.3</a:t>
          </a:r>
          <a:r>
            <a:rPr kumimoji="1" lang="ja-JP" altLang="en-US" sz="1050">
              <a:solidFill>
                <a:schemeClr val="tx1"/>
              </a:solidFill>
              <a:effectLst/>
              <a:latin typeface="+mn-lt"/>
              <a:ea typeface="+mn-ea"/>
              <a:cs typeface="+mn-cs"/>
            </a:rPr>
            <a:t>ポイント下回る数値となっている。今回の数値の要因としては一部繰り上げ償還を行ったことによるものであり、</a:t>
          </a:r>
          <a:r>
            <a:rPr kumimoji="1" lang="ja-JP" altLang="ja-JP" sz="1050">
              <a:solidFill>
                <a:schemeClr val="tx1"/>
              </a:solidFill>
              <a:effectLst/>
              <a:latin typeface="+mn-lt"/>
              <a:ea typeface="+mn-ea"/>
              <a:cs typeface="+mn-cs"/>
            </a:rPr>
            <a:t>これまでの全国平均値との差については、合併以前の継続事業である都市公園整備事業や土地区画整理事業などの投資的事業に加え、合併特例債を活用した新庁舎建設や公立学校施設建設事業等による起債が要因であったと考えられる。今後も引き続き将来負担比率の上昇を抑えられるよう地方債の発行額を抑制し財政の健全化に努める。</a:t>
          </a:r>
          <a:endParaRPr lang="ja-JP" altLang="ja-JP" sz="12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106196</xdr:rowOff>
    </xdr:from>
    <xdr:to>
      <xdr:col>81</xdr:col>
      <xdr:colOff>44450</xdr:colOff>
      <xdr:row>14</xdr:row>
      <xdr:rowOff>12881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335046"/>
          <a:ext cx="8382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12881</xdr:rowOff>
    </xdr:from>
    <xdr:to>
      <xdr:col>77</xdr:col>
      <xdr:colOff>44450</xdr:colOff>
      <xdr:row>15</xdr:row>
      <xdr:rowOff>14938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413181"/>
          <a:ext cx="889000" cy="1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14938</xdr:rowOff>
    </xdr:from>
    <xdr:to>
      <xdr:col>72</xdr:col>
      <xdr:colOff>203200</xdr:colOff>
      <xdr:row>16</xdr:row>
      <xdr:rowOff>80191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586688"/>
          <a:ext cx="889000" cy="2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80191</xdr:rowOff>
    </xdr:from>
    <xdr:to>
      <xdr:col>68</xdr:col>
      <xdr:colOff>152400</xdr:colOff>
      <xdr:row>17</xdr:row>
      <xdr:rowOff>47776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823391"/>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55396</xdr:rowOff>
    </xdr:from>
    <xdr:to>
      <xdr:col>81</xdr:col>
      <xdr:colOff>95250</xdr:colOff>
      <xdr:row>13</xdr:row>
      <xdr:rowOff>156996</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27473</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25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133531</xdr:rowOff>
    </xdr:from>
    <xdr:to>
      <xdr:col>77</xdr:col>
      <xdr:colOff>95250</xdr:colOff>
      <xdr:row>14</xdr:row>
      <xdr:rowOff>63681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3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48458</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448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135588</xdr:rowOff>
    </xdr:from>
    <xdr:to>
      <xdr:col>73</xdr:col>
      <xdr:colOff>44450</xdr:colOff>
      <xdr:row>15</xdr:row>
      <xdr:rowOff>65738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5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50515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62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29391</xdr:rowOff>
    </xdr:from>
    <xdr:to>
      <xdr:col>68</xdr:col>
      <xdr:colOff>203200</xdr:colOff>
      <xdr:row>16</xdr:row>
      <xdr:rowOff>130991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7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115768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85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168426</xdr:rowOff>
    </xdr:from>
    <xdr:to>
      <xdr:col>64</xdr:col>
      <xdr:colOff>152400</xdr:colOff>
      <xdr:row>17</xdr:row>
      <xdr:rowOff>98576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9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83353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99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32,881
32,671
26.96
18,763,889
17,730,522
934,123
7,746,395
10,726,187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18</a:t>
          </a:r>
          <a:r>
            <a:rPr kumimoji="1" lang="ja-JP" altLang="ja-JP" sz="1100">
              <a:solidFill>
                <a:schemeClr val="tx1"/>
              </a:solidFill>
              <a:effectLst/>
              <a:latin typeface="+mn-lt"/>
              <a:ea typeface="+mn-ea"/>
              <a:cs typeface="+mn-cs"/>
            </a:rPr>
            <a:t>年度合併時、職員数を定員適正化計画に基づき、新規採用職員を抑制、その後、平成</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年度において定員管理計画を見直しすることで、</a:t>
          </a:r>
          <a:r>
            <a:rPr kumimoji="1" lang="ja-JP" altLang="en-US" sz="1100">
              <a:solidFill>
                <a:schemeClr val="tx1"/>
              </a:solidFill>
              <a:effectLst/>
              <a:latin typeface="+mn-lt"/>
              <a:ea typeface="+mn-ea"/>
              <a:cs typeface="+mn-cs"/>
            </a:rPr>
            <a:t>適正な定員配置となっていたが、近年は人口増加に伴い</a:t>
          </a:r>
          <a:r>
            <a:rPr kumimoji="1" lang="ja-JP" altLang="ja-JP" sz="1100">
              <a:solidFill>
                <a:schemeClr val="tx1"/>
              </a:solidFill>
              <a:effectLst/>
              <a:latin typeface="+mn-lt"/>
              <a:ea typeface="+mn-ea"/>
              <a:cs typeface="+mn-cs"/>
            </a:rPr>
            <a:t>類似団体に比べ下回っている。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沖縄県平均とは</a:t>
          </a:r>
          <a:r>
            <a:rPr kumimoji="1" lang="en-US" altLang="ja-JP" sz="1100">
              <a:solidFill>
                <a:schemeClr val="tx1"/>
              </a:solidFill>
              <a:effectLst/>
              <a:latin typeface="+mn-lt"/>
              <a:ea typeface="+mn-ea"/>
              <a:cs typeface="+mn-cs"/>
            </a:rPr>
            <a:t>3.8</a:t>
          </a:r>
          <a:r>
            <a:rPr kumimoji="1" lang="ja-JP" altLang="ja-JP" sz="1100">
              <a:solidFill>
                <a:schemeClr val="tx1"/>
              </a:solidFill>
              <a:effectLst/>
              <a:latin typeface="+mn-lt"/>
              <a:ea typeface="+mn-ea"/>
              <a:cs typeface="+mn-cs"/>
            </a:rPr>
            <a:t>ポイント下回り、全国平均では</a:t>
          </a:r>
          <a:r>
            <a:rPr kumimoji="1" lang="en-US" altLang="ja-JP" sz="1100">
              <a:solidFill>
                <a:schemeClr val="tx1"/>
              </a:solidFill>
              <a:effectLst/>
              <a:latin typeface="+mn-lt"/>
              <a:ea typeface="+mn-ea"/>
              <a:cs typeface="+mn-cs"/>
            </a:rPr>
            <a:t>4.6</a:t>
          </a:r>
          <a:r>
            <a:rPr kumimoji="1" lang="ja-JP" altLang="ja-JP" sz="1100">
              <a:solidFill>
                <a:schemeClr val="tx1"/>
              </a:solidFill>
              <a:effectLst/>
              <a:latin typeface="+mn-lt"/>
              <a:ea typeface="+mn-ea"/>
              <a:cs typeface="+mn-cs"/>
            </a:rPr>
            <a:t>ポイント下回っている。今後も引き続き定員管理計画に基づき、適正な定員管理に努める。</a:t>
          </a:r>
          <a:endParaRPr lang="ja-JP" altLang="ja-JP" sz="1400">
            <a:solidFill>
              <a:schemeClr val="tx1"/>
            </a:solidFill>
            <a:effectLst/>
          </a:endParaRPr>
        </a:p>
        <a:p>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53848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077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894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17272</xdr:rowOff>
    </xdr:from>
    <xdr:to>
      <xdr:col>15</xdr:col>
      <xdr:colOff>98425</xdr:colOff>
      <xdr:row>36</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894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76708</xdr:rowOff>
    </xdr:from>
    <xdr:to>
      <xdr:col>11</xdr:col>
      <xdr:colOff>9525</xdr:colOff>
      <xdr:row>36</xdr:row>
      <xdr:rowOff>113284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48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xdr:rowOff>
    </xdr:from>
    <xdr:to>
      <xdr:col>24</xdr:col>
      <xdr:colOff>76200</xdr:colOff>
      <xdr:row>36</xdr:row>
      <xdr:rowOff>104648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19575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137922</xdr:rowOff>
    </xdr:from>
    <xdr:to>
      <xdr:col>15</xdr:col>
      <xdr:colOff>149225</xdr:colOff>
      <xdr:row>36</xdr:row>
      <xdr:rowOff>68072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78249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物件費については、前年度比</a:t>
          </a:r>
          <a:r>
            <a:rPr kumimoji="1" lang="en-US" altLang="ja-JP" sz="1100">
              <a:solidFill>
                <a:schemeClr val="tx1"/>
              </a:solidFill>
              <a:effectLst/>
              <a:latin typeface="+mn-lt"/>
              <a:ea typeface="+mn-ea"/>
              <a:cs typeface="+mn-cs"/>
            </a:rPr>
            <a:t>1.5</a:t>
          </a:r>
          <a:r>
            <a:rPr kumimoji="1" lang="ja-JP" altLang="ja-JP" sz="1100">
              <a:solidFill>
                <a:schemeClr val="tx1"/>
              </a:solidFill>
              <a:effectLst/>
              <a:latin typeface="+mn-lt"/>
              <a:ea typeface="+mn-ea"/>
              <a:cs typeface="+mn-cs"/>
            </a:rPr>
            <a:t>ポイント上回っているが、類似団体平均より</a:t>
          </a:r>
          <a:r>
            <a:rPr kumimoji="1" lang="en-US" altLang="ja-JP" sz="1100">
              <a:solidFill>
                <a:schemeClr val="tx1"/>
              </a:solidFill>
              <a:effectLst/>
              <a:latin typeface="+mn-lt"/>
              <a:ea typeface="+mn-ea"/>
              <a:cs typeface="+mn-cs"/>
            </a:rPr>
            <a:t>6.5</a:t>
          </a:r>
          <a:r>
            <a:rPr kumimoji="1" lang="ja-JP" altLang="ja-JP" sz="1100">
              <a:solidFill>
                <a:schemeClr val="tx1"/>
              </a:solidFill>
              <a:effectLst/>
              <a:latin typeface="+mn-lt"/>
              <a:ea typeface="+mn-ea"/>
              <a:cs typeface="+mn-cs"/>
            </a:rPr>
            <a:t>ポイント下回っており、昨年に引き続き、</a:t>
          </a:r>
          <a:r>
            <a:rPr kumimoji="1" lang="ja-JP" altLang="en-US" sz="1100">
              <a:solidFill>
                <a:schemeClr val="tx1"/>
              </a:solidFill>
              <a:effectLst/>
              <a:latin typeface="+mn-lt"/>
              <a:ea typeface="+mn-ea"/>
              <a:cs typeface="+mn-cs"/>
            </a:rPr>
            <a:t>類似団体内では高い</a:t>
          </a:r>
          <a:r>
            <a:rPr kumimoji="1" lang="ja-JP" altLang="ja-JP" sz="1100">
              <a:solidFill>
                <a:schemeClr val="tx1"/>
              </a:solidFill>
              <a:effectLst/>
              <a:latin typeface="+mn-lt"/>
              <a:ea typeface="+mn-ea"/>
              <a:cs typeface="+mn-cs"/>
            </a:rPr>
            <a:t>順位となっている。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要因としては、公立保育所を全て民営化し保育所管理運営に対する物件費がかかっていないこと、ゴミ処理業務や消防業務を一部事務組合が行っているためである。今後も適正な執行に努める。</a:t>
          </a:r>
          <a:endParaRPr lang="ja-JP" altLang="ja-JP" sz="14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81280</xdr:rowOff>
    </xdr:from>
    <xdr:to>
      <xdr:col>82</xdr:col>
      <xdr:colOff>107950</xdr:colOff>
      <xdr:row>20</xdr:row>
      <xdr:rowOff>169454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81580"/>
          <a:ext cx="0" cy="1116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167657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81280</xdr:rowOff>
    </xdr:from>
    <xdr:to>
      <xdr:col>82</xdr:col>
      <xdr:colOff>196850</xdr:colOff>
      <xdr:row>14</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48623</xdr:rowOff>
    </xdr:from>
    <xdr:to>
      <xdr:col>82</xdr:col>
      <xdr:colOff>107950</xdr:colOff>
      <xdr:row>14</xdr:row>
      <xdr:rowOff>146594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4892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149514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92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5987</xdr:rowOff>
    </xdr:from>
    <xdr:to>
      <xdr:col>82</xdr:col>
      <xdr:colOff>158750</xdr:colOff>
      <xdr:row>17</xdr:row>
      <xdr:rowOff>107587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2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22497</xdr:rowOff>
    </xdr:from>
    <xdr:to>
      <xdr:col>78</xdr:col>
      <xdr:colOff>69850</xdr:colOff>
      <xdr:row>14</xdr:row>
      <xdr:rowOff>48623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227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154759</xdr:rowOff>
    </xdr:from>
    <xdr:to>
      <xdr:col>73</xdr:col>
      <xdr:colOff>180975</xdr:colOff>
      <xdr:row>14</xdr:row>
      <xdr:rowOff>22497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38360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66403</xdr:rowOff>
    </xdr:from>
    <xdr:to>
      <xdr:col>74</xdr:col>
      <xdr:colOff>31750</xdr:colOff>
      <xdr:row>16</xdr:row>
      <xdr:rowOff>168003</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152780</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9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154759</xdr:rowOff>
    </xdr:from>
    <xdr:to>
      <xdr:col>69</xdr:col>
      <xdr:colOff>92075</xdr:colOff>
      <xdr:row>14</xdr:row>
      <xdr:rowOff>15966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3836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112123</xdr:rowOff>
    </xdr:from>
    <xdr:to>
      <xdr:col>69</xdr:col>
      <xdr:colOff>142875</xdr:colOff>
      <xdr:row>17</xdr:row>
      <xdr:rowOff>42273</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5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27050</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4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32113</xdr:rowOff>
    </xdr:from>
    <xdr:to>
      <xdr:col>65</xdr:col>
      <xdr:colOff>53975</xdr:colOff>
      <xdr:row>17</xdr:row>
      <xdr:rowOff>133713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118490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95794</xdr:rowOff>
    </xdr:from>
    <xdr:to>
      <xdr:col>82</xdr:col>
      <xdr:colOff>158750</xdr:colOff>
      <xdr:row>15</xdr:row>
      <xdr:rowOff>25944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4371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0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169273</xdr:rowOff>
    </xdr:from>
    <xdr:to>
      <xdr:col>78</xdr:col>
      <xdr:colOff>120650</xdr:colOff>
      <xdr:row>14</xdr:row>
      <xdr:rowOff>99423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109600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67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143147</xdr:rowOff>
    </xdr:from>
    <xdr:to>
      <xdr:col>74</xdr:col>
      <xdr:colOff>31750</xdr:colOff>
      <xdr:row>14</xdr:row>
      <xdr:rowOff>73297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7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83474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4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103959</xdr:rowOff>
    </xdr:from>
    <xdr:to>
      <xdr:col>69</xdr:col>
      <xdr:colOff>142875</xdr:colOff>
      <xdr:row>14</xdr:row>
      <xdr:rowOff>34109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3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44286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0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136616</xdr:rowOff>
    </xdr:from>
    <xdr:to>
      <xdr:col>65</xdr:col>
      <xdr:colOff>53975</xdr:colOff>
      <xdr:row>14</xdr:row>
      <xdr:rowOff>66766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76943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3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扶助費については、類似団体平均より</a:t>
          </a:r>
          <a:r>
            <a:rPr kumimoji="1" lang="en-US" altLang="ja-JP" sz="1100">
              <a:solidFill>
                <a:schemeClr val="tx1"/>
              </a:solidFill>
              <a:effectLst/>
              <a:latin typeface="+mn-lt"/>
              <a:ea typeface="+mn-ea"/>
              <a:cs typeface="+mn-cs"/>
            </a:rPr>
            <a:t>3.6</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上</a:t>
          </a:r>
          <a:r>
            <a:rPr kumimoji="1" lang="ja-JP" altLang="ja-JP" sz="1100">
              <a:solidFill>
                <a:schemeClr val="tx1"/>
              </a:solidFill>
              <a:effectLst/>
              <a:latin typeface="+mn-lt"/>
              <a:ea typeface="+mn-ea"/>
              <a:cs typeface="+mn-cs"/>
            </a:rPr>
            <a:t>回っているが、沖縄県平均より</a:t>
          </a:r>
          <a:r>
            <a:rPr kumimoji="1" lang="en-US" altLang="ja-JP" sz="1100">
              <a:solidFill>
                <a:schemeClr val="tx1"/>
              </a:solidFill>
              <a:effectLst/>
              <a:latin typeface="+mn-lt"/>
              <a:ea typeface="+mn-ea"/>
              <a:cs typeface="+mn-cs"/>
            </a:rPr>
            <a:t>3.5</a:t>
          </a:r>
          <a:r>
            <a:rPr kumimoji="1" lang="ja-JP" altLang="ja-JP" sz="1100">
              <a:solidFill>
                <a:schemeClr val="tx1"/>
              </a:solidFill>
              <a:effectLst/>
              <a:latin typeface="+mn-lt"/>
              <a:ea typeface="+mn-ea"/>
              <a:cs typeface="+mn-cs"/>
            </a:rPr>
            <a:t>ポイント下回っている。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類似団体平均より高い要因は、土地区画整理事業等による宅地化に伴い人口増加によるもので、特に保育所関係経費や障害者に係る給付費及び支援費の伸びが要因と考えられる。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今後も増加が見込まれるため、資格審査等の適正化や各種手当の見直しを検討する。</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711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18143</xdr:rowOff>
    </xdr:from>
    <xdr:to>
      <xdr:col>19</xdr:col>
      <xdr:colOff>187325</xdr:colOff>
      <xdr:row>58</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622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18143</xdr:rowOff>
    </xdr:from>
    <xdr:to>
      <xdr:col>15</xdr:col>
      <xdr:colOff>98425</xdr:colOff>
      <xdr:row>58</xdr:row>
      <xdr:rowOff>116115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62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116115</xdr:rowOff>
    </xdr:from>
    <xdr:to>
      <xdr:col>11</xdr:col>
      <xdr:colOff>9525</xdr:colOff>
      <xdr:row>59</xdr:row>
      <xdr:rowOff>42635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060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2722</xdr:rowOff>
    </xdr:from>
    <xdr:to>
      <xdr:col>24</xdr:col>
      <xdr:colOff>76200</xdr:colOff>
      <xdr:row>59</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146249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138793</xdr:rowOff>
    </xdr:from>
    <xdr:to>
      <xdr:col>15</xdr:col>
      <xdr:colOff>149225</xdr:colOff>
      <xdr:row>58</xdr:row>
      <xdr:rowOff>68943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53720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65315</xdr:rowOff>
    </xdr:from>
    <xdr:to>
      <xdr:col>11</xdr:col>
      <xdr:colOff>60325</xdr:colOff>
      <xdr:row>58</xdr:row>
      <xdr:rowOff>166915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151692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163285</xdr:rowOff>
    </xdr:from>
    <xdr:to>
      <xdr:col>6</xdr:col>
      <xdr:colOff>171450</xdr:colOff>
      <xdr:row>59</xdr:row>
      <xdr:rowOff>93435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78212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その他については、類似団体平均より</a:t>
          </a:r>
          <a:r>
            <a:rPr kumimoji="1" lang="en-US" altLang="ja-JP" sz="1100">
              <a:solidFill>
                <a:schemeClr val="tx1"/>
              </a:solidFill>
              <a:effectLst/>
              <a:latin typeface="+mn-lt"/>
              <a:ea typeface="+mn-ea"/>
              <a:cs typeface="+mn-cs"/>
            </a:rPr>
            <a:t>0.2</a:t>
          </a:r>
          <a:r>
            <a:rPr kumimoji="1" lang="ja-JP" altLang="ja-JP" sz="1100">
              <a:solidFill>
                <a:schemeClr val="tx1"/>
              </a:solidFill>
              <a:effectLst/>
              <a:latin typeface="+mn-lt"/>
              <a:ea typeface="+mn-ea"/>
              <a:cs typeface="+mn-cs"/>
            </a:rPr>
            <a:t>ポイント下回っており、沖縄県平均より</a:t>
          </a:r>
          <a:r>
            <a:rPr kumimoji="1" lang="en-US" altLang="ja-JP" sz="1100">
              <a:solidFill>
                <a:schemeClr val="tx1"/>
              </a:solidFill>
              <a:effectLst/>
              <a:latin typeface="+mn-lt"/>
              <a:ea typeface="+mn-ea"/>
              <a:cs typeface="+mn-cs"/>
            </a:rPr>
            <a:t>1.5</a:t>
          </a:r>
          <a:r>
            <a:rPr kumimoji="1" lang="ja-JP" altLang="ja-JP" sz="1100">
              <a:solidFill>
                <a:schemeClr val="tx1"/>
              </a:solidFill>
              <a:effectLst/>
              <a:latin typeface="+mn-lt"/>
              <a:ea typeface="+mn-ea"/>
              <a:cs typeface="+mn-cs"/>
            </a:rPr>
            <a:t>ポイント上回っている。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要因としては、集落排水事業及び土地区画整理事業の公営企業会計への繰出金が必要になっているため。</a:t>
          </a:r>
          <a:endParaRPr lang="ja-JP" altLang="ja-JP" sz="1400">
            <a:solidFill>
              <a:schemeClr val="tx1"/>
            </a:solidFill>
            <a:effectLst/>
          </a:endParaRPr>
        </a:p>
        <a:p>
          <a:r>
            <a:rPr kumimoji="1" lang="ja-JP" altLang="ja-JP" sz="1100">
              <a:solidFill>
                <a:schemeClr val="tx1"/>
              </a:solidFill>
              <a:effectLst/>
              <a:latin typeface="+mn-lt"/>
              <a:ea typeface="+mn-ea"/>
              <a:cs typeface="+mn-cs"/>
            </a:rPr>
            <a:t>　また、国民健康保険事業特別会計への赤字補てん繰出金も依然として多額であるため、今後は保険料の見直しや国民健康保険税の適正化を図ることで、負担軽減に努める。</a:t>
          </a:r>
          <a:endParaRPr lang="ja-JP" altLang="ja-JP" sz="14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57</xdr:row>
      <xdr:rowOff>4535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683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75293</xdr:rowOff>
    </xdr:from>
    <xdr:to>
      <xdr:col>78</xdr:col>
      <xdr:colOff>69850</xdr:colOff>
      <xdr:row>56</xdr:row>
      <xdr:rowOff>67128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05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75293</xdr:rowOff>
    </xdr:from>
    <xdr:to>
      <xdr:col>73</xdr:col>
      <xdr:colOff>180975</xdr:colOff>
      <xdr:row>56</xdr:row>
      <xdr:rowOff>56243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050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56243</xdr:rowOff>
    </xdr:from>
    <xdr:to>
      <xdr:col>69</xdr:col>
      <xdr:colOff>92075</xdr:colOff>
      <xdr:row>56</xdr:row>
      <xdr:rowOff>67128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57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141712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24493</xdr:rowOff>
    </xdr:from>
    <xdr:to>
      <xdr:col>74</xdr:col>
      <xdr:colOff>31750</xdr:colOff>
      <xdr:row>55</xdr:row>
      <xdr:rowOff>126093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136270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5443</xdr:rowOff>
    </xdr:from>
    <xdr:to>
      <xdr:col>69</xdr:col>
      <xdr:colOff>142875</xdr:colOff>
      <xdr:row>56</xdr:row>
      <xdr:rowOff>107043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117220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16328</xdr:rowOff>
    </xdr:from>
    <xdr:to>
      <xdr:col>65</xdr:col>
      <xdr:colOff>53975</xdr:colOff>
      <xdr:row>56</xdr:row>
      <xdr:rowOff>117928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128105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補助費等については、前年度より</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下</a:t>
          </a:r>
          <a:r>
            <a:rPr kumimoji="1" lang="ja-JP" altLang="ja-JP" sz="1100">
              <a:solidFill>
                <a:schemeClr val="tx1"/>
              </a:solidFill>
              <a:effectLst/>
              <a:latin typeface="+mn-lt"/>
              <a:ea typeface="+mn-ea"/>
              <a:cs typeface="+mn-cs"/>
            </a:rPr>
            <a:t>回り、全国平均</a:t>
          </a:r>
          <a:r>
            <a:rPr kumimoji="1" lang="en-US" altLang="ja-JP" sz="1100">
              <a:solidFill>
                <a:schemeClr val="tx1"/>
              </a:solidFill>
              <a:effectLst/>
              <a:latin typeface="+mn-lt"/>
              <a:ea typeface="+mn-ea"/>
              <a:cs typeface="+mn-cs"/>
            </a:rPr>
            <a:t>0.8</a:t>
          </a:r>
          <a:r>
            <a:rPr kumimoji="1" lang="ja-JP" altLang="ja-JP" sz="1100">
              <a:solidFill>
                <a:schemeClr val="tx1"/>
              </a:solidFill>
              <a:effectLst/>
              <a:latin typeface="+mn-lt"/>
              <a:ea typeface="+mn-ea"/>
              <a:cs typeface="+mn-cs"/>
            </a:rPr>
            <a:t>ポイント下回っている。沖縄県平均より</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ポイント上回っている。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消防業務及び塵芥処理・し尿処理等が一部事務組合となっていることが要因の一つ考える。今後は、負担金を交付する団体を調査し適正な事業執行に努める。</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53848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803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53848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940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35560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58420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公債費については、類似団体平均より</a:t>
          </a:r>
          <a:r>
            <a:rPr kumimoji="1" lang="en-US" altLang="ja-JP" sz="1100">
              <a:solidFill>
                <a:schemeClr val="tx1"/>
              </a:solidFill>
              <a:effectLst/>
              <a:latin typeface="+mn-lt"/>
              <a:ea typeface="+mn-ea"/>
              <a:cs typeface="+mn-cs"/>
            </a:rPr>
            <a:t>7.7</a:t>
          </a:r>
          <a:r>
            <a:rPr kumimoji="1" lang="ja-JP" altLang="ja-JP" sz="1100">
              <a:solidFill>
                <a:schemeClr val="tx1"/>
              </a:solidFill>
              <a:effectLst/>
              <a:latin typeface="+mn-lt"/>
              <a:ea typeface="+mn-ea"/>
              <a:cs typeface="+mn-cs"/>
            </a:rPr>
            <a:t>ポイント上回り、沖縄県平均</a:t>
          </a:r>
          <a:r>
            <a:rPr kumimoji="1" lang="ja-JP" altLang="en-US" sz="1100">
              <a:solidFill>
                <a:schemeClr val="tx1"/>
              </a:solidFill>
              <a:effectLst/>
              <a:latin typeface="+mn-lt"/>
              <a:ea typeface="+mn-ea"/>
              <a:cs typeface="+mn-cs"/>
            </a:rPr>
            <a:t>とも</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7.6</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上</a:t>
          </a:r>
          <a:r>
            <a:rPr kumimoji="1" lang="ja-JP" altLang="ja-JP" sz="1100">
              <a:solidFill>
                <a:schemeClr val="tx1"/>
              </a:solidFill>
              <a:effectLst/>
              <a:latin typeface="+mn-lt"/>
              <a:ea typeface="+mn-ea"/>
              <a:cs typeface="+mn-cs"/>
            </a:rPr>
            <a:t>回っている。</a:t>
          </a:r>
          <a:endParaRPr lang="ja-JP" altLang="ja-JP" sz="14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18</a:t>
          </a:r>
          <a:r>
            <a:rPr kumimoji="1" lang="ja-JP" altLang="ja-JP" sz="1100">
              <a:solidFill>
                <a:schemeClr val="tx1"/>
              </a:solidFill>
              <a:effectLst/>
              <a:latin typeface="+mn-lt"/>
              <a:ea typeface="+mn-ea"/>
              <a:cs typeface="+mn-cs"/>
            </a:rPr>
            <a:t>年度に市町村合併し、合併特例債を活用した区画整理事業や公立学校建設事業、庁舎建設等の新町建設計画に沿った事業を実施したことに</a:t>
          </a:r>
          <a:r>
            <a:rPr kumimoji="1" lang="ja-JP" altLang="en-US" sz="1100">
              <a:solidFill>
                <a:schemeClr val="tx1"/>
              </a:solidFill>
              <a:effectLst/>
              <a:latin typeface="+mn-lt"/>
              <a:ea typeface="+mn-ea"/>
              <a:cs typeface="+mn-cs"/>
            </a:rPr>
            <a:t>より、他団体に比べ高い水準推移している。</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令和</a:t>
          </a:r>
          <a:r>
            <a:rPr kumimoji="1" lang="en-US" altLang="ja-JP" sz="1100">
              <a:solidFill>
                <a:schemeClr val="tx1"/>
              </a:solidFill>
              <a:effectLst/>
              <a:latin typeface="+mn-lt"/>
              <a:ea typeface="+mn-ea"/>
              <a:cs typeface="+mn-cs"/>
            </a:rPr>
            <a:t>5</a:t>
          </a:r>
          <a:r>
            <a:rPr kumimoji="1" lang="ja-JP" altLang="en-US" sz="1100">
              <a:solidFill>
                <a:schemeClr val="tx1"/>
              </a:solidFill>
              <a:effectLst/>
              <a:latin typeface="+mn-lt"/>
              <a:ea typeface="+mn-ea"/>
              <a:cs typeface="+mn-cs"/>
            </a:rPr>
            <a:t>年度の増加の</a:t>
          </a:r>
          <a:r>
            <a:rPr kumimoji="1" lang="ja-JP" altLang="ja-JP" sz="1100">
              <a:solidFill>
                <a:schemeClr val="tx1"/>
              </a:solidFill>
              <a:effectLst/>
              <a:latin typeface="+mn-lt"/>
              <a:ea typeface="+mn-ea"/>
              <a:cs typeface="+mn-cs"/>
            </a:rPr>
            <a:t>要因としては、一部繰り上げ償還を行ったことによるものである。引き続き地方債の発行抑制に努める。</a:t>
          </a:r>
          <a:endParaRPr lang="ja-JP" altLang="ja-JP" sz="14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78</xdr:row>
      <xdr:rowOff>163576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372085"/>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77</xdr:row>
      <xdr:rowOff>170435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67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78</xdr:row>
      <xdr:rowOff>53848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675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53848</xdr:rowOff>
    </xdr:from>
    <xdr:to>
      <xdr:col>11</xdr:col>
      <xdr:colOff>9525</xdr:colOff>
      <xdr:row>78</xdr:row>
      <xdr:rowOff>108713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4269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112776</xdr:rowOff>
    </xdr:from>
    <xdr:to>
      <xdr:col>24</xdr:col>
      <xdr:colOff>76200</xdr:colOff>
      <xdr:row>79</xdr:row>
      <xdr:rowOff>42926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84853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115063</xdr:rowOff>
    </xdr:from>
    <xdr:to>
      <xdr:col>15</xdr:col>
      <xdr:colOff>149225</xdr:colOff>
      <xdr:row>78</xdr:row>
      <xdr:rowOff>45213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29990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57913</xdr:rowOff>
    </xdr:from>
    <xdr:to>
      <xdr:col>6</xdr:col>
      <xdr:colOff>171450</xdr:colOff>
      <xdr:row>78</xdr:row>
      <xdr:rowOff>159513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144290</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公債費以外については、前年比</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ポイント上回っているものの類似団体平均より</a:t>
          </a:r>
          <a:r>
            <a:rPr kumimoji="1" lang="en-US" altLang="ja-JP" sz="1100">
              <a:solidFill>
                <a:schemeClr val="tx1"/>
              </a:solidFill>
              <a:effectLst/>
              <a:latin typeface="+mn-lt"/>
              <a:ea typeface="+mn-ea"/>
              <a:cs typeface="+mn-cs"/>
            </a:rPr>
            <a:t>10.0</a:t>
          </a:r>
          <a:r>
            <a:rPr kumimoji="1" lang="ja-JP" altLang="ja-JP" sz="1100">
              <a:solidFill>
                <a:schemeClr val="tx1"/>
              </a:solidFill>
              <a:effectLst/>
              <a:latin typeface="+mn-lt"/>
              <a:ea typeface="+mn-ea"/>
              <a:cs typeface="+mn-cs"/>
            </a:rPr>
            <a:t>ポイント、沖縄県平均より</a:t>
          </a:r>
          <a:r>
            <a:rPr kumimoji="1" lang="en-US" altLang="ja-JP" sz="1100">
              <a:solidFill>
                <a:schemeClr val="tx1"/>
              </a:solidFill>
              <a:effectLst/>
              <a:latin typeface="+mn-lt"/>
              <a:ea typeface="+mn-ea"/>
              <a:cs typeface="+mn-cs"/>
            </a:rPr>
            <a:t>9.0</a:t>
          </a:r>
          <a:r>
            <a:rPr kumimoji="1" lang="ja-JP" altLang="ja-JP" sz="1100">
              <a:solidFill>
                <a:schemeClr val="tx1"/>
              </a:solidFill>
              <a:effectLst/>
              <a:latin typeface="+mn-lt"/>
              <a:ea typeface="+mn-ea"/>
              <a:cs typeface="+mn-cs"/>
            </a:rPr>
            <a:t>ポイント下回っている。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類似団体では上位となっているが、今後も健全化を行うことで安定した財政運営に努める。</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136144</xdr:rowOff>
    </xdr:from>
    <xdr:to>
      <xdr:col>82</xdr:col>
      <xdr:colOff>107950</xdr:colOff>
      <xdr:row>75</xdr:row>
      <xdr:rowOff>92710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82344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124714</xdr:rowOff>
    </xdr:from>
    <xdr:to>
      <xdr:col>78</xdr:col>
      <xdr:colOff>69850</xdr:colOff>
      <xdr:row>74</xdr:row>
      <xdr:rowOff>136144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64056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124714</xdr:rowOff>
    </xdr:from>
    <xdr:to>
      <xdr:col>73</xdr:col>
      <xdr:colOff>180975</xdr:colOff>
      <xdr:row>74</xdr:row>
      <xdr:rowOff>104140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64056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75</xdr:row>
      <xdr:rowOff>60706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79144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85344</xdr:rowOff>
    </xdr:from>
    <xdr:to>
      <xdr:col>78</xdr:col>
      <xdr:colOff>120650</xdr:colOff>
      <xdr:row>75</xdr:row>
      <xdr:rowOff>15494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25671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54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73914</xdr:rowOff>
    </xdr:from>
    <xdr:to>
      <xdr:col>74</xdr:col>
      <xdr:colOff>31750</xdr:colOff>
      <xdr:row>74</xdr:row>
      <xdr:rowOff>4064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5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14241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35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53340</xdr:rowOff>
    </xdr:from>
    <xdr:to>
      <xdr:col>69</xdr:col>
      <xdr:colOff>142875</xdr:colOff>
      <xdr:row>74</xdr:row>
      <xdr:rowOff>154940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165117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xdr:rowOff>
    </xdr:from>
    <xdr:to>
      <xdr:col>65</xdr:col>
      <xdr:colOff>53975</xdr:colOff>
      <xdr:row>75</xdr:row>
      <xdr:rowOff>111506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121683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432</xdr:rowOff>
    </xdr:from>
    <xdr:to>
      <xdr:col>29</xdr:col>
      <xdr:colOff>127000</xdr:colOff>
      <xdr:row>18</xdr:row>
      <xdr:rowOff>55410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134157"/>
          <a:ext cx="647700" cy="54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432</xdr:rowOff>
    </xdr:from>
    <xdr:to>
      <xdr:col>26</xdr:col>
      <xdr:colOff>50800</xdr:colOff>
      <xdr:row>18</xdr:row>
      <xdr:rowOff>20306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34157"/>
          <a:ext cx="698500" cy="19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20306</xdr:rowOff>
    </xdr:from>
    <xdr:to>
      <xdr:col>22</xdr:col>
      <xdr:colOff>114300</xdr:colOff>
      <xdr:row>18</xdr:row>
      <xdr:rowOff>38165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54031"/>
          <a:ext cx="698500" cy="17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38165</xdr:rowOff>
    </xdr:from>
    <xdr:to>
      <xdr:col>18</xdr:col>
      <xdr:colOff>177800</xdr:colOff>
      <xdr:row>18</xdr:row>
      <xdr:rowOff>84642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71890"/>
          <a:ext cx="698500" cy="46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4610</xdr:rowOff>
    </xdr:from>
    <xdr:to>
      <xdr:col>29</xdr:col>
      <xdr:colOff>177800</xdr:colOff>
      <xdr:row>18</xdr:row>
      <xdr:rowOff>106210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38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148137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1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121082</xdr:rowOff>
    </xdr:from>
    <xdr:to>
      <xdr:col>26</xdr:col>
      <xdr:colOff>101600</xdr:colOff>
      <xdr:row>18</xdr:row>
      <xdr:rowOff>51232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83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61409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5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140956</xdr:rowOff>
    </xdr:from>
    <xdr:to>
      <xdr:col>22</xdr:col>
      <xdr:colOff>165100</xdr:colOff>
      <xdr:row>18</xdr:row>
      <xdr:rowOff>71106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03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81283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7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158815</xdr:rowOff>
    </xdr:from>
    <xdr:to>
      <xdr:col>19</xdr:col>
      <xdr:colOff>38100</xdr:colOff>
      <xdr:row>18</xdr:row>
      <xdr:rowOff>88965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21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99142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8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33842</xdr:rowOff>
    </xdr:from>
    <xdr:to>
      <xdr:col>15</xdr:col>
      <xdr:colOff>101600</xdr:colOff>
      <xdr:row>18</xdr:row>
      <xdr:rowOff>135442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67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120220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5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220688</xdr:rowOff>
    </xdr:from>
    <xdr:to>
      <xdr:col>29</xdr:col>
      <xdr:colOff>127000</xdr:colOff>
      <xdr:row>35</xdr:row>
      <xdr:rowOff>227717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31038"/>
          <a:ext cx="647700" cy="7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205465</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5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226308</xdr:rowOff>
    </xdr:from>
    <xdr:to>
      <xdr:col>26</xdr:col>
      <xdr:colOff>50800</xdr:colOff>
      <xdr:row>35</xdr:row>
      <xdr:rowOff>227717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36658"/>
          <a:ext cx="698500" cy="1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226308</xdr:rowOff>
    </xdr:from>
    <xdr:to>
      <xdr:col>22</xdr:col>
      <xdr:colOff>114300</xdr:colOff>
      <xdr:row>35</xdr:row>
      <xdr:rowOff>238157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36658"/>
          <a:ext cx="698500" cy="11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226460</xdr:rowOff>
    </xdr:from>
    <xdr:to>
      <xdr:col>18</xdr:col>
      <xdr:colOff>177800</xdr:colOff>
      <xdr:row>35</xdr:row>
      <xdr:rowOff>238157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836810"/>
          <a:ext cx="698500" cy="11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169888</xdr:rowOff>
    </xdr:from>
    <xdr:to>
      <xdr:col>29</xdr:col>
      <xdr:colOff>177800</xdr:colOff>
      <xdr:row>35</xdr:row>
      <xdr:rowOff>271488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80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14965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25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176917</xdr:rowOff>
    </xdr:from>
    <xdr:to>
      <xdr:col>26</xdr:col>
      <xdr:colOff>101600</xdr:colOff>
      <xdr:row>35</xdr:row>
      <xdr:rowOff>278517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87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288694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5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175508</xdr:rowOff>
    </xdr:from>
    <xdr:to>
      <xdr:col>22</xdr:col>
      <xdr:colOff>165100</xdr:colOff>
      <xdr:row>35</xdr:row>
      <xdr:rowOff>277108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85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287285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187357</xdr:rowOff>
    </xdr:from>
    <xdr:to>
      <xdr:col>19</xdr:col>
      <xdr:colOff>38100</xdr:colOff>
      <xdr:row>35</xdr:row>
      <xdr:rowOff>288957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97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299134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6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175660</xdr:rowOff>
    </xdr:from>
    <xdr:to>
      <xdr:col>15</xdr:col>
      <xdr:colOff>101600</xdr:colOff>
      <xdr:row>35</xdr:row>
      <xdr:rowOff>277260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86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287437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5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32,881
32,671
26.96
18,763,889
17,730,522
934,123
7,746,395
10,726,187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7520</xdr:rowOff>
    </xdr:from>
    <xdr:to>
      <xdr:col>24</xdr:col>
      <xdr:colOff>63500</xdr:colOff>
      <xdr:row>37</xdr:row>
      <xdr:rowOff>16191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51170"/>
          <a:ext cx="83820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7520</xdr:rowOff>
    </xdr:from>
    <xdr:to>
      <xdr:col>19</xdr:col>
      <xdr:colOff>177800</xdr:colOff>
      <xdr:row>37</xdr:row>
      <xdr:rowOff>9251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51170"/>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9251</xdr:rowOff>
    </xdr:from>
    <xdr:to>
      <xdr:col>15</xdr:col>
      <xdr:colOff>50800</xdr:colOff>
      <xdr:row>37</xdr:row>
      <xdr:rowOff>33646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52901"/>
          <a:ext cx="889000" cy="2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33646</xdr:rowOff>
    </xdr:from>
    <xdr:to>
      <xdr:col>10</xdr:col>
      <xdr:colOff>114300</xdr:colOff>
      <xdr:row>38</xdr:row>
      <xdr:rowOff>9055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77296"/>
          <a:ext cx="889000" cy="14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136841</xdr:rowOff>
    </xdr:from>
    <xdr:to>
      <xdr:col>24</xdr:col>
      <xdr:colOff>114300</xdr:colOff>
      <xdr:row>37</xdr:row>
      <xdr:rowOff>66991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0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115268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8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128170</xdr:rowOff>
    </xdr:from>
    <xdr:to>
      <xdr:col>20</xdr:col>
      <xdr:colOff>38100</xdr:colOff>
      <xdr:row>37</xdr:row>
      <xdr:rowOff>58320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74847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7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129901</xdr:rowOff>
    </xdr:from>
    <xdr:to>
      <xdr:col>15</xdr:col>
      <xdr:colOff>101600</xdr:colOff>
      <xdr:row>37</xdr:row>
      <xdr:rowOff>60051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76578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154296</xdr:rowOff>
    </xdr:from>
    <xdr:to>
      <xdr:col>10</xdr:col>
      <xdr:colOff>165100</xdr:colOff>
      <xdr:row>37</xdr:row>
      <xdr:rowOff>84446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2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100973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0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129705</xdr:rowOff>
    </xdr:from>
    <xdr:to>
      <xdr:col>6</xdr:col>
      <xdr:colOff>38100</xdr:colOff>
      <xdr:row>38</xdr:row>
      <xdr:rowOff>59855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50982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138681</xdr:rowOff>
    </xdr:from>
    <xdr:to>
      <xdr:col>24</xdr:col>
      <xdr:colOff>63500</xdr:colOff>
      <xdr:row>56</xdr:row>
      <xdr:rowOff>163785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39881"/>
          <a:ext cx="838200" cy="2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163785</xdr:rowOff>
    </xdr:from>
    <xdr:to>
      <xdr:col>19</xdr:col>
      <xdr:colOff>177800</xdr:colOff>
      <xdr:row>57</xdr:row>
      <xdr:rowOff>41470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64985"/>
          <a:ext cx="889000" cy="4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18025</xdr:rowOff>
    </xdr:from>
    <xdr:to>
      <xdr:col>15</xdr:col>
      <xdr:colOff>50800</xdr:colOff>
      <xdr:row>57</xdr:row>
      <xdr:rowOff>41470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90675"/>
          <a:ext cx="889000" cy="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18025</xdr:rowOff>
    </xdr:from>
    <xdr:to>
      <xdr:col>10</xdr:col>
      <xdr:colOff>114300</xdr:colOff>
      <xdr:row>57</xdr:row>
      <xdr:rowOff>63869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90675"/>
          <a:ext cx="889000" cy="4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87881</xdr:rowOff>
    </xdr:from>
    <xdr:to>
      <xdr:col>24</xdr:col>
      <xdr:colOff>114300</xdr:colOff>
      <xdr:row>57</xdr:row>
      <xdr:rowOff>18031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8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110758</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4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112985</xdr:rowOff>
    </xdr:from>
    <xdr:to>
      <xdr:col>20</xdr:col>
      <xdr:colOff>38100</xdr:colOff>
      <xdr:row>57</xdr:row>
      <xdr:rowOff>43135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1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34262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0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162120</xdr:rowOff>
    </xdr:from>
    <xdr:to>
      <xdr:col>15</xdr:col>
      <xdr:colOff>101600</xdr:colOff>
      <xdr:row>57</xdr:row>
      <xdr:rowOff>92270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83397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5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138675</xdr:rowOff>
    </xdr:from>
    <xdr:to>
      <xdr:col>10</xdr:col>
      <xdr:colOff>165100</xdr:colOff>
      <xdr:row>57</xdr:row>
      <xdr:rowOff>68825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3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85352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51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13069</xdr:rowOff>
    </xdr:from>
    <xdr:to>
      <xdr:col>6</xdr:col>
      <xdr:colOff>38100</xdr:colOff>
      <xdr:row>57</xdr:row>
      <xdr:rowOff>114669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8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105796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90185</xdr:rowOff>
    </xdr:from>
    <xdr:to>
      <xdr:col>24</xdr:col>
      <xdr:colOff>63500</xdr:colOff>
      <xdr:row>78</xdr:row>
      <xdr:rowOff>94438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63285"/>
          <a:ext cx="8382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94438</xdr:rowOff>
    </xdr:from>
    <xdr:to>
      <xdr:col>19</xdr:col>
      <xdr:colOff>177800</xdr:colOff>
      <xdr:row>78</xdr:row>
      <xdr:rowOff>103307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67538"/>
          <a:ext cx="8890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95946</xdr:rowOff>
    </xdr:from>
    <xdr:to>
      <xdr:col>15</xdr:col>
      <xdr:colOff>50800</xdr:colOff>
      <xdr:row>78</xdr:row>
      <xdr:rowOff>103307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69046"/>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86390</xdr:rowOff>
    </xdr:from>
    <xdr:to>
      <xdr:col>10</xdr:col>
      <xdr:colOff>114300</xdr:colOff>
      <xdr:row>78</xdr:row>
      <xdr:rowOff>95946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59490"/>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39385</xdr:rowOff>
    </xdr:from>
    <xdr:to>
      <xdr:col>24</xdr:col>
      <xdr:colOff>114300</xdr:colOff>
      <xdr:row>78</xdr:row>
      <xdr:rowOff>140985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125762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2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43638</xdr:rowOff>
    </xdr:from>
    <xdr:to>
      <xdr:col>20</xdr:col>
      <xdr:colOff>38100</xdr:colOff>
      <xdr:row>78</xdr:row>
      <xdr:rowOff>145238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1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136365</xdr:rowOff>
    </xdr:from>
    <xdr:ext cx="378565"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8017" y="13509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52507</xdr:rowOff>
    </xdr:from>
    <xdr:to>
      <xdr:col>15</xdr:col>
      <xdr:colOff>101600</xdr:colOff>
      <xdr:row>78</xdr:row>
      <xdr:rowOff>154107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2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145234</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9017" y="13518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45146</xdr:rowOff>
    </xdr:from>
    <xdr:to>
      <xdr:col>10</xdr:col>
      <xdr:colOff>165100</xdr:colOff>
      <xdr:row>78</xdr:row>
      <xdr:rowOff>146746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137873</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30017" y="13510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35590</xdr:rowOff>
    </xdr:from>
    <xdr:to>
      <xdr:col>6</xdr:col>
      <xdr:colOff>38100</xdr:colOff>
      <xdr:row>78</xdr:row>
      <xdr:rowOff>137190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0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128317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0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72937</xdr:rowOff>
    </xdr:from>
    <xdr:to>
      <xdr:col>24</xdr:col>
      <xdr:colOff>63500</xdr:colOff>
      <xdr:row>91</xdr:row>
      <xdr:rowOff>120435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674887"/>
          <a:ext cx="838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47625</xdr:rowOff>
    </xdr:from>
    <xdr:to>
      <xdr:col>19</xdr:col>
      <xdr:colOff>177800</xdr:colOff>
      <xdr:row>91</xdr:row>
      <xdr:rowOff>120435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5649575"/>
          <a:ext cx="889000" cy="7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47625</xdr:rowOff>
    </xdr:from>
    <xdr:to>
      <xdr:col>15</xdr:col>
      <xdr:colOff>50800</xdr:colOff>
      <xdr:row>93</xdr:row>
      <xdr:rowOff>116015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649575"/>
          <a:ext cx="889000" cy="4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116015</xdr:rowOff>
    </xdr:from>
    <xdr:to>
      <xdr:col>10</xdr:col>
      <xdr:colOff>114300</xdr:colOff>
      <xdr:row>93</xdr:row>
      <xdr:rowOff>167615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060865"/>
          <a:ext cx="889000" cy="5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22137</xdr:rowOff>
    </xdr:from>
    <xdr:to>
      <xdr:col>24</xdr:col>
      <xdr:colOff>114300</xdr:colOff>
      <xdr:row>91</xdr:row>
      <xdr:rowOff>123737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62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108514</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53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69635</xdr:rowOff>
    </xdr:from>
    <xdr:to>
      <xdr:col>20</xdr:col>
      <xdr:colOff>38100</xdr:colOff>
      <xdr:row>91</xdr:row>
      <xdr:rowOff>171235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67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16312</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44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168275</xdr:rowOff>
    </xdr:from>
    <xdr:to>
      <xdr:col>15</xdr:col>
      <xdr:colOff>101600</xdr:colOff>
      <xdr:row>91</xdr:row>
      <xdr:rowOff>98425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5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114952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37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65215</xdr:rowOff>
    </xdr:from>
    <xdr:to>
      <xdr:col>10</xdr:col>
      <xdr:colOff>165100</xdr:colOff>
      <xdr:row>93</xdr:row>
      <xdr:rowOff>166815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01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11892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78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116815</xdr:rowOff>
    </xdr:from>
    <xdr:to>
      <xdr:col>6</xdr:col>
      <xdr:colOff>38100</xdr:colOff>
      <xdr:row>94</xdr:row>
      <xdr:rowOff>46965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06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63492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83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105432</xdr:rowOff>
    </xdr:from>
    <xdr:to>
      <xdr:col>55</xdr:col>
      <xdr:colOff>0</xdr:colOff>
      <xdr:row>37</xdr:row>
      <xdr:rowOff>157596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49082"/>
          <a:ext cx="838200" cy="5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137784</xdr:rowOff>
    </xdr:from>
    <xdr:to>
      <xdr:col>50</xdr:col>
      <xdr:colOff>114300</xdr:colOff>
      <xdr:row>37</xdr:row>
      <xdr:rowOff>157596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481434"/>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12250</xdr:rowOff>
    </xdr:from>
    <xdr:to>
      <xdr:col>45</xdr:col>
      <xdr:colOff>177800</xdr:colOff>
      <xdr:row>37</xdr:row>
      <xdr:rowOff>137784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98650"/>
          <a:ext cx="889000" cy="98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12250</xdr:rowOff>
    </xdr:from>
    <xdr:to>
      <xdr:col>41</xdr:col>
      <xdr:colOff>50800</xdr:colOff>
      <xdr:row>38</xdr:row>
      <xdr:rowOff>134181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98650"/>
          <a:ext cx="889000" cy="115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54632</xdr:rowOff>
    </xdr:from>
    <xdr:to>
      <xdr:col>55</xdr:col>
      <xdr:colOff>50800</xdr:colOff>
      <xdr:row>37</xdr:row>
      <xdr:rowOff>156232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9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77509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4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106796</xdr:rowOff>
    </xdr:from>
    <xdr:to>
      <xdr:col>50</xdr:col>
      <xdr:colOff>165100</xdr:colOff>
      <xdr:row>38</xdr:row>
      <xdr:rowOff>36947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504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28073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4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86984</xdr:rowOff>
    </xdr:from>
    <xdr:to>
      <xdr:col>46</xdr:col>
      <xdr:colOff>38100</xdr:colOff>
      <xdr:row>38</xdr:row>
      <xdr:rowOff>17134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3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33661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20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132900</xdr:rowOff>
    </xdr:from>
    <xdr:to>
      <xdr:col>41</xdr:col>
      <xdr:colOff>101600</xdr:colOff>
      <xdr:row>32</xdr:row>
      <xdr:rowOff>63050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4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54177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4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83381</xdr:rowOff>
    </xdr:from>
    <xdr:to>
      <xdr:col>36</xdr:col>
      <xdr:colOff>165100</xdr:colOff>
      <xdr:row>39</xdr:row>
      <xdr:rowOff>13531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4658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9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71257</xdr:rowOff>
    </xdr:from>
    <xdr:to>
      <xdr:col>55</xdr:col>
      <xdr:colOff>0</xdr:colOff>
      <xdr:row>58</xdr:row>
      <xdr:rowOff>35199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43907"/>
          <a:ext cx="838200" cy="13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34750</xdr:rowOff>
    </xdr:from>
    <xdr:to>
      <xdr:col>50</xdr:col>
      <xdr:colOff>114300</xdr:colOff>
      <xdr:row>57</xdr:row>
      <xdr:rowOff>71257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07400"/>
          <a:ext cx="889000" cy="3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34750</xdr:rowOff>
    </xdr:from>
    <xdr:to>
      <xdr:col>45</xdr:col>
      <xdr:colOff>177800</xdr:colOff>
      <xdr:row>57</xdr:row>
      <xdr:rowOff>102881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807400"/>
          <a:ext cx="889000" cy="6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82954</xdr:rowOff>
    </xdr:from>
    <xdr:to>
      <xdr:col>41</xdr:col>
      <xdr:colOff>50800</xdr:colOff>
      <xdr:row>57</xdr:row>
      <xdr:rowOff>102881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855604"/>
          <a:ext cx="889000" cy="1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155849</xdr:rowOff>
    </xdr:from>
    <xdr:to>
      <xdr:col>55</xdr:col>
      <xdr:colOff>50800</xdr:colOff>
      <xdr:row>58</xdr:row>
      <xdr:rowOff>85999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70776</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20457</xdr:rowOff>
    </xdr:from>
    <xdr:to>
      <xdr:col>50</xdr:col>
      <xdr:colOff>165100</xdr:colOff>
      <xdr:row>57</xdr:row>
      <xdr:rowOff>122057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113184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8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155400</xdr:rowOff>
    </xdr:from>
    <xdr:to>
      <xdr:col>46</xdr:col>
      <xdr:colOff>38100</xdr:colOff>
      <xdr:row>57</xdr:row>
      <xdr:rowOff>85550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5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76677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4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52081</xdr:rowOff>
    </xdr:from>
    <xdr:to>
      <xdr:col>41</xdr:col>
      <xdr:colOff>101600</xdr:colOff>
      <xdr:row>57</xdr:row>
      <xdr:rowOff>153681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144808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1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32154</xdr:rowOff>
    </xdr:from>
    <xdr:to>
      <xdr:col>36</xdr:col>
      <xdr:colOff>165100</xdr:colOff>
      <xdr:row>57</xdr:row>
      <xdr:rowOff>133754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124881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9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160502</xdr:rowOff>
    </xdr:from>
    <xdr:to>
      <xdr:col>55</xdr:col>
      <xdr:colOff>0</xdr:colOff>
      <xdr:row>77</xdr:row>
      <xdr:rowOff>100400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019252"/>
          <a:ext cx="838200" cy="28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53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12256</xdr:rowOff>
    </xdr:from>
    <xdr:to>
      <xdr:col>50</xdr:col>
      <xdr:colOff>114300</xdr:colOff>
      <xdr:row>75</xdr:row>
      <xdr:rowOff>160502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871006"/>
          <a:ext cx="889000" cy="14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12256</xdr:rowOff>
    </xdr:from>
    <xdr:to>
      <xdr:col>45</xdr:col>
      <xdr:colOff>177800</xdr:colOff>
      <xdr:row>76</xdr:row>
      <xdr:rowOff>20619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871006"/>
          <a:ext cx="889000" cy="17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37571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122593</xdr:rowOff>
    </xdr:from>
    <xdr:to>
      <xdr:col>41</xdr:col>
      <xdr:colOff>50800</xdr:colOff>
      <xdr:row>76</xdr:row>
      <xdr:rowOff>20619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981343"/>
          <a:ext cx="889000" cy="6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49600</xdr:rowOff>
    </xdr:from>
    <xdr:to>
      <xdr:col>55</xdr:col>
      <xdr:colOff>50800</xdr:colOff>
      <xdr:row>77</xdr:row>
      <xdr:rowOff>151200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72477</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0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109703</xdr:rowOff>
    </xdr:from>
    <xdr:to>
      <xdr:col>50</xdr:col>
      <xdr:colOff>165100</xdr:colOff>
      <xdr:row>76</xdr:row>
      <xdr:rowOff>39852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9684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56380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74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132906</xdr:rowOff>
    </xdr:from>
    <xdr:to>
      <xdr:col>46</xdr:col>
      <xdr:colOff>38100</xdr:colOff>
      <xdr:row>75</xdr:row>
      <xdr:rowOff>63056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8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79583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5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141268</xdr:rowOff>
    </xdr:from>
    <xdr:to>
      <xdr:col>41</xdr:col>
      <xdr:colOff>101600</xdr:colOff>
      <xdr:row>76</xdr:row>
      <xdr:rowOff>71419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0000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87945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7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71793</xdr:rowOff>
    </xdr:from>
    <xdr:to>
      <xdr:col>36</xdr:col>
      <xdr:colOff>165100</xdr:colOff>
      <xdr:row>76</xdr:row>
      <xdr:rowOff>1944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9305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18470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70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150771</xdr:rowOff>
    </xdr:from>
    <xdr:to>
      <xdr:col>55</xdr:col>
      <xdr:colOff>0</xdr:colOff>
      <xdr:row>99</xdr:row>
      <xdr:rowOff>36384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952871"/>
          <a:ext cx="838200" cy="5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150771</xdr:rowOff>
    </xdr:from>
    <xdr:to>
      <xdr:col>50</xdr:col>
      <xdr:colOff>114300</xdr:colOff>
      <xdr:row>99</xdr:row>
      <xdr:rowOff>33913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952871"/>
          <a:ext cx="889000" cy="5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11499</xdr:rowOff>
    </xdr:from>
    <xdr:to>
      <xdr:col>45</xdr:col>
      <xdr:colOff>177800</xdr:colOff>
      <xdr:row>99</xdr:row>
      <xdr:rowOff>33913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985049"/>
          <a:ext cx="889000" cy="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11499</xdr:rowOff>
    </xdr:from>
    <xdr:to>
      <xdr:col>41</xdr:col>
      <xdr:colOff>50800</xdr:colOff>
      <xdr:row>99</xdr:row>
      <xdr:rowOff>28699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985049"/>
          <a:ext cx="889000" cy="1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157034</xdr:rowOff>
    </xdr:from>
    <xdr:to>
      <xdr:col>55</xdr:col>
      <xdr:colOff>50800</xdr:colOff>
      <xdr:row>99</xdr:row>
      <xdr:rowOff>87184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95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71961</xdr:rowOff>
    </xdr:from>
    <xdr:ext cx="469744"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87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99971</xdr:rowOff>
    </xdr:from>
    <xdr:to>
      <xdr:col>50</xdr:col>
      <xdr:colOff>165100</xdr:colOff>
      <xdr:row>99</xdr:row>
      <xdr:rowOff>30121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9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21248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9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154563</xdr:rowOff>
    </xdr:from>
    <xdr:to>
      <xdr:col>46</xdr:col>
      <xdr:colOff>38100</xdr:colOff>
      <xdr:row>99</xdr:row>
      <xdr:rowOff>84713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95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75840</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704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132149</xdr:rowOff>
    </xdr:from>
    <xdr:to>
      <xdr:col>41</xdr:col>
      <xdr:colOff>101600</xdr:colOff>
      <xdr:row>99</xdr:row>
      <xdr:rowOff>62299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93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53426</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26428" y="1702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149349</xdr:rowOff>
    </xdr:from>
    <xdr:to>
      <xdr:col>36</xdr:col>
      <xdr:colOff>165100</xdr:colOff>
      <xdr:row>99</xdr:row>
      <xdr:rowOff>79499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9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70626</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37428" y="170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47476</xdr:rowOff>
    </xdr:from>
    <xdr:to>
      <xdr:col>85</xdr:col>
      <xdr:colOff>127000</xdr:colOff>
      <xdr:row>39</xdr:row>
      <xdr:rowOff>73961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34026"/>
          <a:ext cx="8382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47476</xdr:rowOff>
    </xdr:from>
    <xdr:to>
      <xdr:col>81</xdr:col>
      <xdr:colOff>50800</xdr:colOff>
      <xdr:row>39</xdr:row>
      <xdr:rowOff>61584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34026"/>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61584</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748134"/>
          <a:ext cx="889000" cy="3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23161</xdr:rowOff>
    </xdr:from>
    <xdr:to>
      <xdr:col>85</xdr:col>
      <xdr:colOff>177800</xdr:colOff>
      <xdr:row>39</xdr:row>
      <xdr:rowOff>124761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0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168126</xdr:rowOff>
    </xdr:from>
    <xdr:to>
      <xdr:col>81</xdr:col>
      <xdr:colOff>101600</xdr:colOff>
      <xdr:row>39</xdr:row>
      <xdr:rowOff>98276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8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89403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77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10784</xdr:rowOff>
    </xdr:from>
    <xdr:to>
      <xdr:col>76</xdr:col>
      <xdr:colOff>165100</xdr:colOff>
      <xdr:row>39</xdr:row>
      <xdr:rowOff>112384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9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103511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79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148648</xdr:rowOff>
    </xdr:from>
    <xdr:to>
      <xdr:col>85</xdr:col>
      <xdr:colOff>127000</xdr:colOff>
      <xdr:row>75</xdr:row>
      <xdr:rowOff>114652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835948"/>
          <a:ext cx="838200" cy="13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95449</xdr:rowOff>
    </xdr:from>
    <xdr:to>
      <xdr:col>81</xdr:col>
      <xdr:colOff>50800</xdr:colOff>
      <xdr:row>75</xdr:row>
      <xdr:rowOff>114652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954199"/>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91629</xdr:rowOff>
    </xdr:from>
    <xdr:to>
      <xdr:col>76</xdr:col>
      <xdr:colOff>114300</xdr:colOff>
      <xdr:row>75</xdr:row>
      <xdr:rowOff>95449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950379"/>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70532</xdr:rowOff>
    </xdr:from>
    <xdr:to>
      <xdr:col>71</xdr:col>
      <xdr:colOff>177800</xdr:colOff>
      <xdr:row>75</xdr:row>
      <xdr:rowOff>91629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929282"/>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97848</xdr:rowOff>
    </xdr:from>
    <xdr:to>
      <xdr:col>85</xdr:col>
      <xdr:colOff>177800</xdr:colOff>
      <xdr:row>75</xdr:row>
      <xdr:rowOff>27998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78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120725</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63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63852</xdr:rowOff>
    </xdr:from>
    <xdr:to>
      <xdr:col>81</xdr:col>
      <xdr:colOff>101600</xdr:colOff>
      <xdr:row>75</xdr:row>
      <xdr:rowOff>165452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2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10529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69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44649</xdr:rowOff>
    </xdr:from>
    <xdr:to>
      <xdr:col>76</xdr:col>
      <xdr:colOff>165100</xdr:colOff>
      <xdr:row>75</xdr:row>
      <xdr:rowOff>146248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9033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162776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67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40829</xdr:rowOff>
    </xdr:from>
    <xdr:to>
      <xdr:col>72</xdr:col>
      <xdr:colOff>38100</xdr:colOff>
      <xdr:row>75</xdr:row>
      <xdr:rowOff>142429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89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158956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67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19732</xdr:rowOff>
    </xdr:from>
    <xdr:to>
      <xdr:col>67</xdr:col>
      <xdr:colOff>101600</xdr:colOff>
      <xdr:row>75</xdr:row>
      <xdr:rowOff>121332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87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137859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65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78966</xdr:rowOff>
    </xdr:from>
    <xdr:to>
      <xdr:col>85</xdr:col>
      <xdr:colOff>127000</xdr:colOff>
      <xdr:row>97</xdr:row>
      <xdr:rowOff>110947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709616"/>
          <a:ext cx="838200" cy="3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66503</xdr:rowOff>
    </xdr:from>
    <xdr:to>
      <xdr:col>81</xdr:col>
      <xdr:colOff>50800</xdr:colOff>
      <xdr:row>97</xdr:row>
      <xdr:rowOff>110947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697153"/>
          <a:ext cx="889000" cy="4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66503</xdr:rowOff>
    </xdr:from>
    <xdr:to>
      <xdr:col>76</xdr:col>
      <xdr:colOff>114300</xdr:colOff>
      <xdr:row>97</xdr:row>
      <xdr:rowOff>139508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697153"/>
          <a:ext cx="889000" cy="7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139508</xdr:rowOff>
    </xdr:from>
    <xdr:to>
      <xdr:col>71</xdr:col>
      <xdr:colOff>177800</xdr:colOff>
      <xdr:row>97</xdr:row>
      <xdr:rowOff>150650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770158"/>
          <a:ext cx="889000" cy="1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28166</xdr:rowOff>
    </xdr:from>
    <xdr:to>
      <xdr:col>85</xdr:col>
      <xdr:colOff>177800</xdr:colOff>
      <xdr:row>97</xdr:row>
      <xdr:rowOff>129766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5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51043</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60147</xdr:rowOff>
    </xdr:from>
    <xdr:to>
      <xdr:col>81</xdr:col>
      <xdr:colOff>101600</xdr:colOff>
      <xdr:row>97</xdr:row>
      <xdr:rowOff>161747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9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6824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4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15703</xdr:rowOff>
    </xdr:from>
    <xdr:to>
      <xdr:col>76</xdr:col>
      <xdr:colOff>165100</xdr:colOff>
      <xdr:row>97</xdr:row>
      <xdr:rowOff>117303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133830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42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88708</xdr:rowOff>
    </xdr:from>
    <xdr:to>
      <xdr:col>72</xdr:col>
      <xdr:colOff>38100</xdr:colOff>
      <xdr:row>98</xdr:row>
      <xdr:rowOff>18858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1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35385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49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99850</xdr:rowOff>
    </xdr:from>
    <xdr:to>
      <xdr:col>67</xdr:col>
      <xdr:colOff>101600</xdr:colOff>
      <xdr:row>98</xdr:row>
      <xdr:rowOff>30000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46527</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50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111720</xdr:rowOff>
    </xdr:from>
    <xdr:to>
      <xdr:col>116</xdr:col>
      <xdr:colOff>63500</xdr:colOff>
      <xdr:row>58</xdr:row>
      <xdr:rowOff>120772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55820"/>
          <a:ext cx="8382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111720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55820"/>
          <a:ext cx="889000" cy="2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69972</xdr:rowOff>
    </xdr:from>
    <xdr:to>
      <xdr:col>116</xdr:col>
      <xdr:colOff>114300</xdr:colOff>
      <xdr:row>59</xdr:row>
      <xdr:rowOff>122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1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156349</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2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60920</xdr:rowOff>
    </xdr:from>
    <xdr:to>
      <xdr:col>112</xdr:col>
      <xdr:colOff>38100</xdr:colOff>
      <xdr:row>58</xdr:row>
      <xdr:rowOff>162520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0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153647</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09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77045</xdr:rowOff>
    </xdr:from>
    <xdr:to>
      <xdr:col>116</xdr:col>
      <xdr:colOff>63500</xdr:colOff>
      <xdr:row>77</xdr:row>
      <xdr:rowOff>12522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07245"/>
          <a:ext cx="838200" cy="10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12522</xdr:rowOff>
    </xdr:from>
    <xdr:to>
      <xdr:col>111</xdr:col>
      <xdr:colOff>177800</xdr:colOff>
      <xdr:row>77</xdr:row>
      <xdr:rowOff>57328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214172"/>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166846</xdr:rowOff>
    </xdr:from>
    <xdr:to>
      <xdr:col>107</xdr:col>
      <xdr:colOff>50800</xdr:colOff>
      <xdr:row>77</xdr:row>
      <xdr:rowOff>57328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197046"/>
          <a:ext cx="889000" cy="6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166846</xdr:rowOff>
    </xdr:from>
    <xdr:to>
      <xdr:col>102</xdr:col>
      <xdr:colOff>114300</xdr:colOff>
      <xdr:row>77</xdr:row>
      <xdr:rowOff>27496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197046"/>
          <a:ext cx="889000" cy="3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26245</xdr:rowOff>
    </xdr:from>
    <xdr:to>
      <xdr:col>116</xdr:col>
      <xdr:colOff>114300</xdr:colOff>
      <xdr:row>76</xdr:row>
      <xdr:rowOff>127845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49122</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0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133172</xdr:rowOff>
    </xdr:from>
    <xdr:to>
      <xdr:col>112</xdr:col>
      <xdr:colOff>38100</xdr:colOff>
      <xdr:row>77</xdr:row>
      <xdr:rowOff>63322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79849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93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6528</xdr:rowOff>
    </xdr:from>
    <xdr:to>
      <xdr:col>107</xdr:col>
      <xdr:colOff>101600</xdr:colOff>
      <xdr:row>77</xdr:row>
      <xdr:rowOff>108128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0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124655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98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116046</xdr:rowOff>
    </xdr:from>
    <xdr:to>
      <xdr:col>102</xdr:col>
      <xdr:colOff>165100</xdr:colOff>
      <xdr:row>77</xdr:row>
      <xdr:rowOff>46196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62723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92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148146</xdr:rowOff>
    </xdr:from>
    <xdr:to>
      <xdr:col>98</xdr:col>
      <xdr:colOff>38100</xdr:colOff>
      <xdr:row>77</xdr:row>
      <xdr:rowOff>78296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69423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27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歳出決算額の住民一人当たり</a:t>
          </a:r>
          <a:r>
            <a:rPr kumimoji="1" lang="ja-JP" altLang="en-US" sz="1100">
              <a:solidFill>
                <a:schemeClr val="tx1"/>
              </a:solidFill>
              <a:effectLst/>
              <a:latin typeface="+mn-lt"/>
              <a:ea typeface="+mn-ea"/>
              <a:cs typeface="+mn-cs"/>
            </a:rPr>
            <a:t>の額は</a:t>
          </a:r>
          <a:r>
            <a:rPr kumimoji="1" lang="en-US" altLang="ja-JP" sz="1100">
              <a:solidFill>
                <a:schemeClr val="tx1"/>
              </a:solidFill>
              <a:effectLst/>
              <a:latin typeface="+mn-lt"/>
              <a:ea typeface="+mn-ea"/>
              <a:cs typeface="+mn-cs"/>
            </a:rPr>
            <a:t>539,233</a:t>
          </a:r>
          <a:r>
            <a:rPr kumimoji="1" lang="ja-JP" altLang="ja-JP" sz="1100">
              <a:solidFill>
                <a:schemeClr val="tx1"/>
              </a:solidFill>
              <a:effectLst/>
              <a:latin typeface="+mn-lt"/>
              <a:ea typeface="+mn-ea"/>
              <a:cs typeface="+mn-cs"/>
            </a:rPr>
            <a:t>円となっている。本町の特徴は扶助費、公債費、普通建設事業費（うち新規整備）が類似団体内で高い順位となっている。</a:t>
          </a:r>
          <a:endParaRPr lang="ja-JP" altLang="ja-JP" sz="1400">
            <a:solidFill>
              <a:schemeClr val="tx1"/>
            </a:solidFill>
            <a:effectLst/>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特に扶助費については、金額は若干</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し、類似団体内順位</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位と毎年高水準値となっている。要因としては、人口増加に伴い児童数が増加し、法人保育園等に対する扶助費が増額したことや、障害者への給付費が増額したことによる。</a:t>
          </a:r>
          <a:endParaRPr lang="ja-JP" altLang="ja-JP" sz="1400">
            <a:solidFill>
              <a:schemeClr val="tx1"/>
            </a:solidFill>
            <a:effectLst/>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普通建設事業費（うち新規整備）については、</a:t>
          </a:r>
          <a:r>
            <a:rPr kumimoji="1" lang="ja-JP" altLang="en-US" sz="1100">
              <a:solidFill>
                <a:schemeClr val="tx1"/>
              </a:solidFill>
              <a:effectLst/>
              <a:latin typeface="+mn-lt"/>
              <a:ea typeface="+mn-ea"/>
              <a:cs typeface="+mn-cs"/>
            </a:rPr>
            <a:t>昨年度まで</a:t>
          </a:r>
          <a:r>
            <a:rPr kumimoji="1" lang="ja-JP" altLang="ja-JP" sz="1100">
              <a:solidFill>
                <a:schemeClr val="tx1"/>
              </a:solidFill>
              <a:effectLst/>
              <a:latin typeface="+mn-lt"/>
              <a:ea typeface="+mn-ea"/>
              <a:cs typeface="+mn-cs"/>
            </a:rPr>
            <a:t>スポーツ観光交流施設整備、具志頭運動公園健康増進機能強化工事、都市公園整備事業工事等の大型事業の実施により高水準値</a:t>
          </a:r>
          <a:r>
            <a:rPr kumimoji="1" lang="ja-JP" altLang="en-US" sz="1100">
              <a:solidFill>
                <a:schemeClr val="tx1"/>
              </a:solidFill>
              <a:effectLst/>
              <a:latin typeface="+mn-lt"/>
              <a:ea typeface="+mn-ea"/>
              <a:cs typeface="+mn-cs"/>
            </a:rPr>
            <a:t>であったが、令和</a:t>
          </a:r>
          <a:r>
            <a:rPr kumimoji="1" lang="en-US" altLang="ja-JP" sz="1100">
              <a:solidFill>
                <a:schemeClr val="tx1"/>
              </a:solidFill>
              <a:effectLst/>
              <a:latin typeface="+mn-lt"/>
              <a:ea typeface="+mn-ea"/>
              <a:cs typeface="+mn-cs"/>
            </a:rPr>
            <a:t>5</a:t>
          </a:r>
          <a:r>
            <a:rPr kumimoji="1" lang="ja-JP" altLang="en-US" sz="1100">
              <a:solidFill>
                <a:schemeClr val="tx1"/>
              </a:solidFill>
              <a:effectLst/>
              <a:latin typeface="+mn-lt"/>
              <a:ea typeface="+mn-ea"/>
              <a:cs typeface="+mn-cs"/>
            </a:rPr>
            <a:t>年度には類似団体に近づき</a:t>
          </a:r>
          <a:r>
            <a:rPr kumimoji="1" lang="ja-JP" altLang="ja-JP" sz="1100">
              <a:solidFill>
                <a:schemeClr val="tx1"/>
              </a:solidFill>
              <a:effectLst/>
              <a:latin typeface="+mn-lt"/>
              <a:ea typeface="+mn-ea"/>
              <a:cs typeface="+mn-cs"/>
            </a:rPr>
            <a:t>類似団体内順位</a:t>
          </a:r>
          <a:r>
            <a:rPr kumimoji="1" lang="en-US" altLang="ja-JP" sz="1100">
              <a:solidFill>
                <a:schemeClr val="tx1"/>
              </a:solidFill>
              <a:effectLst/>
              <a:latin typeface="+mn-lt"/>
              <a:ea typeface="+mn-ea"/>
              <a:cs typeface="+mn-cs"/>
            </a:rPr>
            <a:t>20</a:t>
          </a:r>
          <a:r>
            <a:rPr kumimoji="1" lang="ja-JP" altLang="ja-JP" sz="1100">
              <a:solidFill>
                <a:schemeClr val="tx1"/>
              </a:solidFill>
              <a:effectLst/>
              <a:latin typeface="+mn-lt"/>
              <a:ea typeface="+mn-ea"/>
              <a:cs typeface="+mn-cs"/>
            </a:rPr>
            <a:t>位となっている。</a:t>
          </a:r>
          <a:endParaRPr lang="ja-JP" altLang="ja-JP" sz="1400">
            <a:solidFill>
              <a:schemeClr val="tx1"/>
            </a:solidFill>
            <a:effectLst/>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公債費については、合併により新たな町づくりのために合併特例債を活用した事業が多く、そのため毎年の地方債発行に伴う公債費が要因となっている。</a:t>
          </a:r>
          <a:r>
            <a:rPr kumimoji="1" lang="ja-JP" altLang="en-US" sz="1100">
              <a:solidFill>
                <a:schemeClr val="tx1"/>
              </a:solidFill>
              <a:effectLst/>
              <a:latin typeface="+mn-lt"/>
              <a:ea typeface="+mn-ea"/>
              <a:cs typeface="+mn-cs"/>
            </a:rPr>
            <a:t>特に令和</a:t>
          </a:r>
          <a:r>
            <a:rPr kumimoji="1" lang="en-US" altLang="ja-JP" sz="1100">
              <a:solidFill>
                <a:schemeClr val="tx1"/>
              </a:solidFill>
              <a:effectLst/>
              <a:latin typeface="+mn-lt"/>
              <a:ea typeface="+mn-ea"/>
              <a:cs typeface="+mn-cs"/>
            </a:rPr>
            <a:t>5</a:t>
          </a:r>
          <a:r>
            <a:rPr kumimoji="1" lang="ja-JP" altLang="en-US" sz="1100">
              <a:solidFill>
                <a:schemeClr val="tx1"/>
              </a:solidFill>
              <a:effectLst/>
              <a:latin typeface="+mn-lt"/>
              <a:ea typeface="+mn-ea"/>
              <a:cs typeface="+mn-cs"/>
            </a:rPr>
            <a:t>年度については、一部繰り上げ償還を行ったことにより例年よりさらに高い数値となっている。</a:t>
          </a:r>
          <a:endParaRPr lang="ja-JP" altLang="ja-JP" sz="1400">
            <a:solidFill>
              <a:schemeClr val="tx1"/>
            </a:solidFill>
            <a:effectLst/>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今後は、扶助費の一人当たりのコストを全国平均へ近づけるよう調査分析を行い対策を図る。普通建設事業及び公債費については、地方債の発行を抑制し、全国平均のコストに近づけるよう努める。</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32,881
32,671
26.96
18,763,889
17,730,522
934,123
7,746,395
10,726,187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28067</xdr:rowOff>
    </xdr:from>
    <xdr:to>
      <xdr:col>24</xdr:col>
      <xdr:colOff>63500</xdr:colOff>
      <xdr:row>36</xdr:row>
      <xdr:rowOff>33020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00267"/>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33020</xdr:rowOff>
    </xdr:from>
    <xdr:to>
      <xdr:col>19</xdr:col>
      <xdr:colOff>177800</xdr:colOff>
      <xdr:row>36</xdr:row>
      <xdr:rowOff>87122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05220"/>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68834</xdr:rowOff>
    </xdr:from>
    <xdr:to>
      <xdr:col>15</xdr:col>
      <xdr:colOff>50800</xdr:colOff>
      <xdr:row>36</xdr:row>
      <xdr:rowOff>87122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4103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142748</xdr:rowOff>
    </xdr:from>
    <xdr:to>
      <xdr:col>10</xdr:col>
      <xdr:colOff>114300</xdr:colOff>
      <xdr:row>36</xdr:row>
      <xdr:rowOff>68834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43498"/>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148717</xdr:rowOff>
    </xdr:from>
    <xdr:to>
      <xdr:col>24</xdr:col>
      <xdr:colOff>114300</xdr:colOff>
      <xdr:row>36</xdr:row>
      <xdr:rowOff>78867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127144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153670</xdr:rowOff>
    </xdr:from>
    <xdr:to>
      <xdr:col>20</xdr:col>
      <xdr:colOff>38100</xdr:colOff>
      <xdr:row>36</xdr:row>
      <xdr:rowOff>83820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36322</xdr:rowOff>
    </xdr:from>
    <xdr:to>
      <xdr:col>15</xdr:col>
      <xdr:colOff>101600</xdr:colOff>
      <xdr:row>36</xdr:row>
      <xdr:rowOff>137922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129049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18034</xdr:rowOff>
    </xdr:from>
    <xdr:to>
      <xdr:col>10</xdr:col>
      <xdr:colOff>165100</xdr:colOff>
      <xdr:row>36</xdr:row>
      <xdr:rowOff>119634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110761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91948</xdr:rowOff>
    </xdr:from>
    <xdr:to>
      <xdr:col>6</xdr:col>
      <xdr:colOff>38100</xdr:colOff>
      <xdr:row>36</xdr:row>
      <xdr:rowOff>22098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13225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113349</xdr:rowOff>
    </xdr:from>
    <xdr:to>
      <xdr:col>24</xdr:col>
      <xdr:colOff>63500</xdr:colOff>
      <xdr:row>57</xdr:row>
      <xdr:rowOff>150052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85999"/>
          <a:ext cx="838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140556</xdr:rowOff>
    </xdr:from>
    <xdr:to>
      <xdr:col>19</xdr:col>
      <xdr:colOff>177800</xdr:colOff>
      <xdr:row>57</xdr:row>
      <xdr:rowOff>150052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13206"/>
          <a:ext cx="889000" cy="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38789</xdr:rowOff>
    </xdr:from>
    <xdr:to>
      <xdr:col>15</xdr:col>
      <xdr:colOff>50800</xdr:colOff>
      <xdr:row>57</xdr:row>
      <xdr:rowOff>140556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39989"/>
          <a:ext cx="889000" cy="27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38789</xdr:rowOff>
    </xdr:from>
    <xdr:to>
      <xdr:col>10</xdr:col>
      <xdr:colOff>114300</xdr:colOff>
      <xdr:row>58</xdr:row>
      <xdr:rowOff>39041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39989"/>
          <a:ext cx="889000" cy="34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62549</xdr:rowOff>
    </xdr:from>
    <xdr:to>
      <xdr:col>24</xdr:col>
      <xdr:colOff>114300</xdr:colOff>
      <xdr:row>57</xdr:row>
      <xdr:rowOff>164149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3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85426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8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99252</xdr:rowOff>
    </xdr:from>
    <xdr:to>
      <xdr:col>20</xdr:col>
      <xdr:colOff>38100</xdr:colOff>
      <xdr:row>58</xdr:row>
      <xdr:rowOff>29402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45929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89756</xdr:rowOff>
    </xdr:from>
    <xdr:to>
      <xdr:col>15</xdr:col>
      <xdr:colOff>101600</xdr:colOff>
      <xdr:row>58</xdr:row>
      <xdr:rowOff>19906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36433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3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159439</xdr:rowOff>
    </xdr:from>
    <xdr:to>
      <xdr:col>10</xdr:col>
      <xdr:colOff>165100</xdr:colOff>
      <xdr:row>56</xdr:row>
      <xdr:rowOff>89589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8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106116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6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159691</xdr:rowOff>
    </xdr:from>
    <xdr:to>
      <xdr:col>6</xdr:col>
      <xdr:colOff>38100</xdr:colOff>
      <xdr:row>58</xdr:row>
      <xdr:rowOff>89841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3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106368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0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21765</xdr:rowOff>
    </xdr:from>
    <xdr:to>
      <xdr:col>24</xdr:col>
      <xdr:colOff>63500</xdr:colOff>
      <xdr:row>73</xdr:row>
      <xdr:rowOff>138168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537615"/>
          <a:ext cx="838200" cy="11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70907</xdr:rowOff>
    </xdr:from>
    <xdr:to>
      <xdr:col>19</xdr:col>
      <xdr:colOff>177800</xdr:colOff>
      <xdr:row>73</xdr:row>
      <xdr:rowOff>138168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586757"/>
          <a:ext cx="889000" cy="6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70907</xdr:rowOff>
    </xdr:from>
    <xdr:to>
      <xdr:col>15</xdr:col>
      <xdr:colOff>50800</xdr:colOff>
      <xdr:row>75</xdr:row>
      <xdr:rowOff>21361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86757"/>
          <a:ext cx="889000" cy="29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21361</xdr:rowOff>
    </xdr:from>
    <xdr:to>
      <xdr:col>10</xdr:col>
      <xdr:colOff>114300</xdr:colOff>
      <xdr:row>75</xdr:row>
      <xdr:rowOff>52573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80111"/>
          <a:ext cx="889000" cy="3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142415</xdr:rowOff>
    </xdr:from>
    <xdr:to>
      <xdr:col>24</xdr:col>
      <xdr:colOff>114300</xdr:colOff>
      <xdr:row>73</xdr:row>
      <xdr:rowOff>72565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48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165292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3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87368</xdr:rowOff>
    </xdr:from>
    <xdr:to>
      <xdr:col>20</xdr:col>
      <xdr:colOff>38100</xdr:colOff>
      <xdr:row>74</xdr:row>
      <xdr:rowOff>17518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34045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78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20107</xdr:rowOff>
    </xdr:from>
    <xdr:to>
      <xdr:col>15</xdr:col>
      <xdr:colOff>101600</xdr:colOff>
      <xdr:row>73</xdr:row>
      <xdr:rowOff>121707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138234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1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142011</xdr:rowOff>
    </xdr:from>
    <xdr:to>
      <xdr:col>10</xdr:col>
      <xdr:colOff>165100</xdr:colOff>
      <xdr:row>75</xdr:row>
      <xdr:rowOff>72161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88688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0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1773</xdr:rowOff>
    </xdr:from>
    <xdr:to>
      <xdr:col>6</xdr:col>
      <xdr:colOff>38100</xdr:colOff>
      <xdr:row>75</xdr:row>
      <xdr:rowOff>103373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6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119900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3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48848</xdr:rowOff>
    </xdr:from>
    <xdr:to>
      <xdr:col>24</xdr:col>
      <xdr:colOff>63500</xdr:colOff>
      <xdr:row>98</xdr:row>
      <xdr:rowOff>60409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850948"/>
          <a:ext cx="838200" cy="1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60409</xdr:rowOff>
    </xdr:from>
    <xdr:to>
      <xdr:col>19</xdr:col>
      <xdr:colOff>177800</xdr:colOff>
      <xdr:row>98</xdr:row>
      <xdr:rowOff>80460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62509"/>
          <a:ext cx="8890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80460</xdr:rowOff>
    </xdr:from>
    <xdr:to>
      <xdr:col>15</xdr:col>
      <xdr:colOff>50800</xdr:colOff>
      <xdr:row>99</xdr:row>
      <xdr:rowOff>43377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82560"/>
          <a:ext cx="889000" cy="1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43377</xdr:rowOff>
    </xdr:from>
    <xdr:to>
      <xdr:col>10</xdr:col>
      <xdr:colOff>114300</xdr:colOff>
      <xdr:row>99</xdr:row>
      <xdr:rowOff>66320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16927"/>
          <a:ext cx="889000" cy="2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169498</xdr:rowOff>
    </xdr:from>
    <xdr:to>
      <xdr:col>24</xdr:col>
      <xdr:colOff>114300</xdr:colOff>
      <xdr:row>98</xdr:row>
      <xdr:rowOff>99648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0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147925</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7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9609</xdr:rowOff>
    </xdr:from>
    <xdr:to>
      <xdr:col>20</xdr:col>
      <xdr:colOff>38100</xdr:colOff>
      <xdr:row>98</xdr:row>
      <xdr:rowOff>111209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1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102336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0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29660</xdr:rowOff>
    </xdr:from>
    <xdr:to>
      <xdr:col>15</xdr:col>
      <xdr:colOff>101600</xdr:colOff>
      <xdr:row>98</xdr:row>
      <xdr:rowOff>131260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3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122387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2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164027</xdr:rowOff>
    </xdr:from>
    <xdr:to>
      <xdr:col>10</xdr:col>
      <xdr:colOff>165100</xdr:colOff>
      <xdr:row>99</xdr:row>
      <xdr:rowOff>94177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6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85304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5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15520</xdr:rowOff>
    </xdr:from>
    <xdr:to>
      <xdr:col>6</xdr:col>
      <xdr:colOff>38100</xdr:colOff>
      <xdr:row>99</xdr:row>
      <xdr:rowOff>117120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108247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8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148882</xdr:rowOff>
    </xdr:from>
    <xdr:to>
      <xdr:col>55</xdr:col>
      <xdr:colOff>0</xdr:colOff>
      <xdr:row>58</xdr:row>
      <xdr:rowOff>39091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21532"/>
          <a:ext cx="838200" cy="6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2862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160490</xdr:rowOff>
    </xdr:from>
    <xdr:to>
      <xdr:col>50</xdr:col>
      <xdr:colOff>114300</xdr:colOff>
      <xdr:row>58</xdr:row>
      <xdr:rowOff>39091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33140"/>
          <a:ext cx="889000" cy="5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82728</xdr:rowOff>
    </xdr:from>
    <xdr:to>
      <xdr:col>45</xdr:col>
      <xdr:colOff>177800</xdr:colOff>
      <xdr:row>57</xdr:row>
      <xdr:rowOff>160490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855378"/>
          <a:ext cx="889000" cy="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82728</xdr:rowOff>
    </xdr:from>
    <xdr:to>
      <xdr:col>41</xdr:col>
      <xdr:colOff>50800</xdr:colOff>
      <xdr:row>57</xdr:row>
      <xdr:rowOff>170549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855378"/>
          <a:ext cx="889000" cy="8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98082</xdr:rowOff>
    </xdr:from>
    <xdr:to>
      <xdr:col>55</xdr:col>
      <xdr:colOff>50800</xdr:colOff>
      <xdr:row>58</xdr:row>
      <xdr:rowOff>28232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7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120959</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2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159741</xdr:rowOff>
    </xdr:from>
    <xdr:to>
      <xdr:col>50</xdr:col>
      <xdr:colOff>165100</xdr:colOff>
      <xdr:row>58</xdr:row>
      <xdr:rowOff>89891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3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106418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70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109690</xdr:rowOff>
    </xdr:from>
    <xdr:to>
      <xdr:col>46</xdr:col>
      <xdr:colOff>38100</xdr:colOff>
      <xdr:row>58</xdr:row>
      <xdr:rowOff>39840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56367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65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31928</xdr:rowOff>
    </xdr:from>
    <xdr:to>
      <xdr:col>41</xdr:col>
      <xdr:colOff>101600</xdr:colOff>
      <xdr:row>57</xdr:row>
      <xdr:rowOff>133528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0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150055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57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119749</xdr:rowOff>
    </xdr:from>
    <xdr:to>
      <xdr:col>36</xdr:col>
      <xdr:colOff>165100</xdr:colOff>
      <xdr:row>58</xdr:row>
      <xdr:rowOff>49899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9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66426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66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80721</xdr:rowOff>
    </xdr:from>
    <xdr:to>
      <xdr:col>55</xdr:col>
      <xdr:colOff>0</xdr:colOff>
      <xdr:row>78</xdr:row>
      <xdr:rowOff>110058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53821"/>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55080</xdr:rowOff>
    </xdr:from>
    <xdr:to>
      <xdr:col>50</xdr:col>
      <xdr:colOff>114300</xdr:colOff>
      <xdr:row>78</xdr:row>
      <xdr:rowOff>80721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428180"/>
          <a:ext cx="8890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15342</xdr:rowOff>
    </xdr:from>
    <xdr:to>
      <xdr:col>45</xdr:col>
      <xdr:colOff>177800</xdr:colOff>
      <xdr:row>78</xdr:row>
      <xdr:rowOff>55080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88442"/>
          <a:ext cx="889000" cy="3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15342</xdr:rowOff>
    </xdr:from>
    <xdr:to>
      <xdr:col>41</xdr:col>
      <xdr:colOff>50800</xdr:colOff>
      <xdr:row>78</xdr:row>
      <xdr:rowOff>98247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88442"/>
          <a:ext cx="889000" cy="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59258</xdr:rowOff>
    </xdr:from>
    <xdr:to>
      <xdr:col>55</xdr:col>
      <xdr:colOff>50800</xdr:colOff>
      <xdr:row>78</xdr:row>
      <xdr:rowOff>160858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145635</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4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29921</xdr:rowOff>
    </xdr:from>
    <xdr:to>
      <xdr:col>50</xdr:col>
      <xdr:colOff>165100</xdr:colOff>
      <xdr:row>78</xdr:row>
      <xdr:rowOff>131521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0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122648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4280</xdr:rowOff>
    </xdr:from>
    <xdr:to>
      <xdr:col>46</xdr:col>
      <xdr:colOff>38100</xdr:colOff>
      <xdr:row>78</xdr:row>
      <xdr:rowOff>105880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97007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7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135992</xdr:rowOff>
    </xdr:from>
    <xdr:to>
      <xdr:col>41</xdr:col>
      <xdr:colOff>101600</xdr:colOff>
      <xdr:row>78</xdr:row>
      <xdr:rowOff>66142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57269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3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47447</xdr:rowOff>
    </xdr:from>
    <xdr:to>
      <xdr:col>36</xdr:col>
      <xdr:colOff>165100</xdr:colOff>
      <xdr:row>78</xdr:row>
      <xdr:rowOff>149047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2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140174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1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69214</xdr:rowOff>
    </xdr:from>
    <xdr:to>
      <xdr:col>55</xdr:col>
      <xdr:colOff>0</xdr:colOff>
      <xdr:row>97</xdr:row>
      <xdr:rowOff>83643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699864"/>
          <a:ext cx="838200" cy="1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83643</xdr:rowOff>
    </xdr:from>
    <xdr:to>
      <xdr:col>50</xdr:col>
      <xdr:colOff>114300</xdr:colOff>
      <xdr:row>97</xdr:row>
      <xdr:rowOff>98844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714293"/>
          <a:ext cx="889000" cy="1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98844</xdr:rowOff>
    </xdr:from>
    <xdr:to>
      <xdr:col>45</xdr:col>
      <xdr:colOff>177800</xdr:colOff>
      <xdr:row>97</xdr:row>
      <xdr:rowOff>135370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729494"/>
          <a:ext cx="889000" cy="3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123685</xdr:rowOff>
    </xdr:from>
    <xdr:to>
      <xdr:col>41</xdr:col>
      <xdr:colOff>50800</xdr:colOff>
      <xdr:row>97</xdr:row>
      <xdr:rowOff>135370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754335"/>
          <a:ext cx="889000" cy="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18414</xdr:rowOff>
    </xdr:from>
    <xdr:to>
      <xdr:col>55</xdr:col>
      <xdr:colOff>50800</xdr:colOff>
      <xdr:row>97</xdr:row>
      <xdr:rowOff>120014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4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104791</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6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32843</xdr:rowOff>
    </xdr:from>
    <xdr:to>
      <xdr:col>50</xdr:col>
      <xdr:colOff>165100</xdr:colOff>
      <xdr:row>97</xdr:row>
      <xdr:rowOff>134443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125570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5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48044</xdr:rowOff>
    </xdr:from>
    <xdr:to>
      <xdr:col>46</xdr:col>
      <xdr:colOff>38100</xdr:colOff>
      <xdr:row>97</xdr:row>
      <xdr:rowOff>149644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7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140771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7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84570</xdr:rowOff>
    </xdr:from>
    <xdr:to>
      <xdr:col>41</xdr:col>
      <xdr:colOff>101600</xdr:colOff>
      <xdr:row>98</xdr:row>
      <xdr:rowOff>14720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5847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72885</xdr:rowOff>
    </xdr:from>
    <xdr:to>
      <xdr:col>36</xdr:col>
      <xdr:colOff>165100</xdr:colOff>
      <xdr:row>98</xdr:row>
      <xdr:rowOff>3035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0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165612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9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5550</xdr:rowOff>
    </xdr:from>
    <xdr:to>
      <xdr:col>85</xdr:col>
      <xdr:colOff>127000</xdr:colOff>
      <xdr:row>38</xdr:row>
      <xdr:rowOff>52756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520650"/>
          <a:ext cx="8382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5550</xdr:rowOff>
    </xdr:from>
    <xdr:to>
      <xdr:col>81</xdr:col>
      <xdr:colOff>50800</xdr:colOff>
      <xdr:row>38</xdr:row>
      <xdr:rowOff>95009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20650"/>
          <a:ext cx="889000" cy="8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64757</xdr:rowOff>
    </xdr:from>
    <xdr:to>
      <xdr:col>76</xdr:col>
      <xdr:colOff>114300</xdr:colOff>
      <xdr:row>38</xdr:row>
      <xdr:rowOff>95009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579857"/>
          <a:ext cx="8890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64757</xdr:rowOff>
    </xdr:from>
    <xdr:to>
      <xdr:col>71</xdr:col>
      <xdr:colOff>177800</xdr:colOff>
      <xdr:row>38</xdr:row>
      <xdr:rowOff>74092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79857"/>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1956</xdr:rowOff>
    </xdr:from>
    <xdr:to>
      <xdr:col>85</xdr:col>
      <xdr:colOff>177800</xdr:colOff>
      <xdr:row>38</xdr:row>
      <xdr:rowOff>103556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151833</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9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126200</xdr:rowOff>
    </xdr:from>
    <xdr:to>
      <xdr:col>81</xdr:col>
      <xdr:colOff>101600</xdr:colOff>
      <xdr:row>38</xdr:row>
      <xdr:rowOff>56350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6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47477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56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44209</xdr:rowOff>
    </xdr:from>
    <xdr:to>
      <xdr:col>76</xdr:col>
      <xdr:colOff>165100</xdr:colOff>
      <xdr:row>38</xdr:row>
      <xdr:rowOff>145809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5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136936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5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13957</xdr:rowOff>
    </xdr:from>
    <xdr:to>
      <xdr:col>72</xdr:col>
      <xdr:colOff>38100</xdr:colOff>
      <xdr:row>38</xdr:row>
      <xdr:rowOff>115557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2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106684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2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23292</xdr:rowOff>
    </xdr:from>
    <xdr:to>
      <xdr:col>67</xdr:col>
      <xdr:colOff>101600</xdr:colOff>
      <xdr:row>38</xdr:row>
      <xdr:rowOff>124892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116019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3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154780</xdr:rowOff>
    </xdr:from>
    <xdr:to>
      <xdr:col>85</xdr:col>
      <xdr:colOff>127000</xdr:colOff>
      <xdr:row>56</xdr:row>
      <xdr:rowOff>157775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584530"/>
          <a:ext cx="838200" cy="17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154780</xdr:rowOff>
    </xdr:from>
    <xdr:to>
      <xdr:col>81</xdr:col>
      <xdr:colOff>50800</xdr:colOff>
      <xdr:row>56</xdr:row>
      <xdr:rowOff>6769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584530"/>
          <a:ext cx="889000" cy="2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6769</xdr:rowOff>
    </xdr:from>
    <xdr:to>
      <xdr:col>76</xdr:col>
      <xdr:colOff>114300</xdr:colOff>
      <xdr:row>56</xdr:row>
      <xdr:rowOff>22253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07969"/>
          <a:ext cx="889000" cy="1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22253</xdr:rowOff>
    </xdr:from>
    <xdr:to>
      <xdr:col>71</xdr:col>
      <xdr:colOff>177800</xdr:colOff>
      <xdr:row>56</xdr:row>
      <xdr:rowOff>108710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623453"/>
          <a:ext cx="889000" cy="8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106975</xdr:rowOff>
    </xdr:from>
    <xdr:to>
      <xdr:col>85</xdr:col>
      <xdr:colOff>177800</xdr:colOff>
      <xdr:row>57</xdr:row>
      <xdr:rowOff>37125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85402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8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103980</xdr:rowOff>
    </xdr:from>
    <xdr:to>
      <xdr:col>81</xdr:col>
      <xdr:colOff>101600</xdr:colOff>
      <xdr:row>56</xdr:row>
      <xdr:rowOff>34130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50657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30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127419</xdr:rowOff>
    </xdr:from>
    <xdr:to>
      <xdr:col>76</xdr:col>
      <xdr:colOff>165100</xdr:colOff>
      <xdr:row>56</xdr:row>
      <xdr:rowOff>57569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74096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3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142903</xdr:rowOff>
    </xdr:from>
    <xdr:to>
      <xdr:col>72</xdr:col>
      <xdr:colOff>38100</xdr:colOff>
      <xdr:row>56</xdr:row>
      <xdr:rowOff>73053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7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89580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4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57910</xdr:rowOff>
    </xdr:from>
    <xdr:to>
      <xdr:col>67</xdr:col>
      <xdr:colOff>101600</xdr:colOff>
      <xdr:row>56</xdr:row>
      <xdr:rowOff>159510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4587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3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47476</xdr:rowOff>
    </xdr:from>
    <xdr:to>
      <xdr:col>85</xdr:col>
      <xdr:colOff>127000</xdr:colOff>
      <xdr:row>79</xdr:row>
      <xdr:rowOff>73961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92026"/>
          <a:ext cx="8382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47476</xdr:rowOff>
    </xdr:from>
    <xdr:to>
      <xdr:col>81</xdr:col>
      <xdr:colOff>50800</xdr:colOff>
      <xdr:row>79</xdr:row>
      <xdr:rowOff>61584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592026"/>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61584</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606134"/>
          <a:ext cx="889000" cy="3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23161</xdr:rowOff>
    </xdr:from>
    <xdr:to>
      <xdr:col>85</xdr:col>
      <xdr:colOff>177800</xdr:colOff>
      <xdr:row>79</xdr:row>
      <xdr:rowOff>124761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6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163208</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168126</xdr:rowOff>
    </xdr:from>
    <xdr:to>
      <xdr:col>81</xdr:col>
      <xdr:colOff>101600</xdr:colOff>
      <xdr:row>79</xdr:row>
      <xdr:rowOff>98276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89403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63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10784</xdr:rowOff>
    </xdr:from>
    <xdr:to>
      <xdr:col>76</xdr:col>
      <xdr:colOff>165100</xdr:colOff>
      <xdr:row>79</xdr:row>
      <xdr:rowOff>112384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103511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6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148648</xdr:rowOff>
    </xdr:from>
    <xdr:to>
      <xdr:col>85</xdr:col>
      <xdr:colOff>127000</xdr:colOff>
      <xdr:row>95</xdr:row>
      <xdr:rowOff>114652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264948"/>
          <a:ext cx="838200" cy="13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95450</xdr:rowOff>
    </xdr:from>
    <xdr:to>
      <xdr:col>81</xdr:col>
      <xdr:colOff>50800</xdr:colOff>
      <xdr:row>95</xdr:row>
      <xdr:rowOff>114652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38320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91629</xdr:rowOff>
    </xdr:from>
    <xdr:to>
      <xdr:col>76</xdr:col>
      <xdr:colOff>114300</xdr:colOff>
      <xdr:row>95</xdr:row>
      <xdr:rowOff>95450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379379"/>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70532</xdr:rowOff>
    </xdr:from>
    <xdr:to>
      <xdr:col>71</xdr:col>
      <xdr:colOff>177800</xdr:colOff>
      <xdr:row>95</xdr:row>
      <xdr:rowOff>91629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358282"/>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97848</xdr:rowOff>
    </xdr:from>
    <xdr:to>
      <xdr:col>85</xdr:col>
      <xdr:colOff>177800</xdr:colOff>
      <xdr:row>95</xdr:row>
      <xdr:rowOff>27998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2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120725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06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63852</xdr:rowOff>
    </xdr:from>
    <xdr:to>
      <xdr:col>81</xdr:col>
      <xdr:colOff>101600</xdr:colOff>
      <xdr:row>95</xdr:row>
      <xdr:rowOff>165452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35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10529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44650</xdr:rowOff>
    </xdr:from>
    <xdr:to>
      <xdr:col>76</xdr:col>
      <xdr:colOff>165100</xdr:colOff>
      <xdr:row>95</xdr:row>
      <xdr:rowOff>146250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3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162777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10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40829</xdr:rowOff>
    </xdr:from>
    <xdr:to>
      <xdr:col>72</xdr:col>
      <xdr:colOff>38100</xdr:colOff>
      <xdr:row>95</xdr:row>
      <xdr:rowOff>142429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32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158956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10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19732</xdr:rowOff>
    </xdr:from>
    <xdr:to>
      <xdr:col>67</xdr:col>
      <xdr:colOff>101600</xdr:colOff>
      <xdr:row>95</xdr:row>
      <xdr:rowOff>121332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30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137859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08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民生費については、年々増加傾向にあり、類似団体内順位</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位と高順位となっている。要因としては、人口増加に伴い児童数が増加し、法人保育園等に対する扶助費が増額したことや、障害者への給付費が増額したことによる。今後も増加する見込みである。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農林水産業費ついては、農業が盛んな地域であることから類似団体内平均より</a:t>
          </a:r>
          <a:r>
            <a:rPr kumimoji="1" lang="en-US" altLang="ja-JP" sz="1100">
              <a:solidFill>
                <a:schemeClr val="tx1"/>
              </a:solidFill>
              <a:effectLst/>
              <a:latin typeface="+mn-lt"/>
              <a:ea typeface="+mn-ea"/>
              <a:cs typeface="+mn-cs"/>
            </a:rPr>
            <a:t>7,701</a:t>
          </a:r>
          <a:r>
            <a:rPr kumimoji="1" lang="ja-JP" altLang="ja-JP" sz="1100">
              <a:solidFill>
                <a:schemeClr val="tx1"/>
              </a:solidFill>
              <a:effectLst/>
              <a:latin typeface="+mn-lt"/>
              <a:ea typeface="+mn-ea"/>
              <a:cs typeface="+mn-cs"/>
            </a:rPr>
            <a:t>円上回っている。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教育費については、</a:t>
          </a:r>
          <a:r>
            <a:rPr kumimoji="1" lang="ja-JP" altLang="en-US" sz="1100">
              <a:solidFill>
                <a:schemeClr val="tx1"/>
              </a:solidFill>
              <a:effectLst/>
              <a:latin typeface="+mn-lt"/>
              <a:ea typeface="+mn-ea"/>
              <a:cs typeface="+mn-cs"/>
            </a:rPr>
            <a:t>昨年度、</a:t>
          </a:r>
          <a:r>
            <a:rPr kumimoji="1" lang="ja-JP" altLang="ja-JP" sz="1100">
              <a:solidFill>
                <a:schemeClr val="tx1"/>
              </a:solidFill>
              <a:effectLst/>
              <a:latin typeface="+mn-lt"/>
              <a:ea typeface="+mn-ea"/>
              <a:cs typeface="+mn-cs"/>
            </a:rPr>
            <a:t>具志頭運動公園健康増進機能強化事業、沖縄振興特定事業等により</a:t>
          </a:r>
          <a:r>
            <a:rPr kumimoji="1" lang="ja-JP" altLang="en-US" sz="1100">
              <a:solidFill>
                <a:schemeClr val="tx1"/>
              </a:solidFill>
              <a:effectLst/>
              <a:latin typeface="+mn-lt"/>
              <a:ea typeface="+mn-ea"/>
              <a:cs typeface="+mn-cs"/>
            </a:rPr>
            <a:t>高い水準で推移していたが、令和５年度について類似団体を下回り</a:t>
          </a:r>
          <a:r>
            <a:rPr kumimoji="1" lang="en-US" altLang="ja-JP" sz="1100">
              <a:solidFill>
                <a:schemeClr val="tx1"/>
              </a:solidFill>
              <a:effectLst/>
              <a:latin typeface="+mn-lt"/>
              <a:ea typeface="+mn-ea"/>
              <a:cs typeface="+mn-cs"/>
            </a:rPr>
            <a:t>52,628</a:t>
          </a:r>
          <a:r>
            <a:rPr kumimoji="1" lang="ja-JP" altLang="ja-JP" sz="1100">
              <a:solidFill>
                <a:schemeClr val="tx1"/>
              </a:solidFill>
              <a:effectLst/>
              <a:latin typeface="+mn-lt"/>
              <a:ea typeface="+mn-ea"/>
              <a:cs typeface="+mn-cs"/>
            </a:rPr>
            <a:t>円</a:t>
          </a:r>
          <a:r>
            <a:rPr kumimoji="1" lang="ja-JP" altLang="en-US" sz="1100">
              <a:solidFill>
                <a:schemeClr val="tx1"/>
              </a:solidFill>
              <a:effectLst/>
              <a:latin typeface="+mn-lt"/>
              <a:ea typeface="+mn-ea"/>
              <a:cs typeface="+mn-cs"/>
            </a:rPr>
            <a:t>（類</a:t>
          </a:r>
          <a:r>
            <a:rPr kumimoji="1" lang="ja-JP" altLang="ja-JP" sz="1100">
              <a:solidFill>
                <a:schemeClr val="tx1"/>
              </a:solidFill>
              <a:effectLst/>
              <a:latin typeface="+mn-lt"/>
              <a:ea typeface="+mn-ea"/>
              <a:cs typeface="+mn-cs"/>
            </a:rPr>
            <a:t>似団体内平均より</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2,311</a:t>
          </a:r>
          <a:r>
            <a:rPr kumimoji="1" lang="ja-JP" altLang="en-US" sz="1100">
              <a:solidFill>
                <a:schemeClr val="tx1"/>
              </a:solidFill>
              <a:effectLst/>
              <a:latin typeface="+mn-lt"/>
              <a:ea typeface="+mn-ea"/>
              <a:cs typeface="+mn-cs"/>
            </a:rPr>
            <a:t>円）</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全国平均</a:t>
          </a:r>
          <a:r>
            <a:rPr kumimoji="1" lang="ja-JP" altLang="ja-JP" sz="1100">
              <a:solidFill>
                <a:schemeClr val="tx1"/>
              </a:solidFill>
              <a:effectLst/>
              <a:latin typeface="+mn-lt"/>
              <a:ea typeface="+mn-ea"/>
              <a:cs typeface="+mn-cs"/>
            </a:rPr>
            <a:t>沖縄県平均</a:t>
          </a:r>
          <a:r>
            <a:rPr kumimoji="1" lang="ja-JP" altLang="en-US" sz="1100">
              <a:solidFill>
                <a:schemeClr val="tx1"/>
              </a:solidFill>
              <a:effectLst/>
              <a:latin typeface="+mn-lt"/>
              <a:ea typeface="+mn-ea"/>
              <a:cs typeface="+mn-cs"/>
            </a:rPr>
            <a:t>以下となった。</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公債費については、</a:t>
          </a:r>
          <a:r>
            <a:rPr kumimoji="1" lang="ja-JP" altLang="en-US" sz="1100">
              <a:solidFill>
                <a:schemeClr val="tx1"/>
              </a:solidFill>
              <a:effectLst/>
              <a:latin typeface="+mn-lt"/>
              <a:ea typeface="+mn-ea"/>
              <a:cs typeface="+mn-cs"/>
            </a:rPr>
            <a:t>合併特例債を活用し区画整理事業等整備したことにより類似団体と比較し高い水準であった。その後は</a:t>
          </a:r>
          <a:r>
            <a:rPr kumimoji="1" lang="ja-JP" altLang="ja-JP" sz="1100">
              <a:solidFill>
                <a:schemeClr val="tx1"/>
              </a:solidFill>
              <a:effectLst/>
              <a:latin typeface="+mn-lt"/>
              <a:ea typeface="+mn-ea"/>
              <a:cs typeface="+mn-cs"/>
            </a:rPr>
            <a:t>年々減少し</a:t>
          </a:r>
          <a:r>
            <a:rPr kumimoji="1" lang="ja-JP" altLang="en-US" sz="1100">
              <a:solidFill>
                <a:schemeClr val="tx1"/>
              </a:solidFill>
              <a:effectLst/>
              <a:latin typeface="+mn-lt"/>
              <a:ea typeface="+mn-ea"/>
              <a:cs typeface="+mn-cs"/>
            </a:rPr>
            <a:t>いたが、令和</a:t>
          </a:r>
          <a:r>
            <a:rPr kumimoji="1" lang="en-US" altLang="ja-JP" sz="1100">
              <a:solidFill>
                <a:schemeClr val="tx1"/>
              </a:solidFill>
              <a:effectLst/>
              <a:latin typeface="+mn-lt"/>
              <a:ea typeface="+mn-ea"/>
              <a:cs typeface="+mn-cs"/>
            </a:rPr>
            <a:t>5</a:t>
          </a:r>
          <a:r>
            <a:rPr kumimoji="1" lang="ja-JP" altLang="en-US" sz="1100">
              <a:solidFill>
                <a:schemeClr val="tx1"/>
              </a:solidFill>
              <a:effectLst/>
              <a:latin typeface="+mn-lt"/>
              <a:ea typeface="+mn-ea"/>
              <a:cs typeface="+mn-cs"/>
            </a:rPr>
            <a:t>年度については一部繰り上げ償還を行ったことにより</a:t>
          </a:r>
          <a:r>
            <a:rPr kumimoji="1" lang="ja-JP" altLang="ja-JP" sz="1100">
              <a:solidFill>
                <a:schemeClr val="tx1"/>
              </a:solidFill>
              <a:effectLst/>
              <a:latin typeface="+mn-lt"/>
              <a:ea typeface="+mn-ea"/>
              <a:cs typeface="+mn-cs"/>
            </a:rPr>
            <a:t>類似団体内平均</a:t>
          </a:r>
          <a:r>
            <a:rPr kumimoji="1" lang="ja-JP" altLang="en-US" sz="1100">
              <a:solidFill>
                <a:schemeClr val="tx1"/>
              </a:solidFill>
              <a:effectLst/>
              <a:latin typeface="+mn-lt"/>
              <a:ea typeface="+mn-ea"/>
              <a:cs typeface="+mn-cs"/>
            </a:rPr>
            <a:t>を大幅に</a:t>
          </a:r>
          <a:r>
            <a:rPr kumimoji="1" lang="ja-JP" altLang="ja-JP" sz="1100">
              <a:solidFill>
                <a:schemeClr val="tx1"/>
              </a:solidFill>
              <a:effectLst/>
              <a:latin typeface="+mn-lt"/>
              <a:ea typeface="+mn-ea"/>
              <a:cs typeface="+mn-cs"/>
            </a:rPr>
            <a:t>上回り、沖縄県平均よりも</a:t>
          </a:r>
          <a:r>
            <a:rPr kumimoji="1" lang="en-US" altLang="ja-JP" sz="1100">
              <a:solidFill>
                <a:schemeClr val="tx1"/>
              </a:solidFill>
              <a:effectLst/>
              <a:latin typeface="+mn-lt"/>
              <a:ea typeface="+mn-ea"/>
              <a:cs typeface="+mn-cs"/>
            </a:rPr>
            <a:t>11,068</a:t>
          </a:r>
          <a:r>
            <a:rPr kumimoji="1" lang="ja-JP" altLang="ja-JP" sz="1100">
              <a:solidFill>
                <a:schemeClr val="tx1"/>
              </a:solidFill>
              <a:effectLst/>
              <a:latin typeface="+mn-lt"/>
              <a:ea typeface="+mn-ea"/>
              <a:cs typeface="+mn-cs"/>
            </a:rPr>
            <a:t>円上回っている。</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令和</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年度について、</a:t>
          </a:r>
          <a:r>
            <a:rPr kumimoji="1" lang="ja-JP" altLang="en-US" sz="1100">
              <a:solidFill>
                <a:schemeClr val="tx1"/>
              </a:solidFill>
              <a:effectLst/>
              <a:latin typeface="+mn-lt"/>
              <a:ea typeface="+mn-ea"/>
              <a:cs typeface="+mn-cs"/>
            </a:rPr>
            <a:t>国庫支出金、地方交付税、ゴルフ場利用税交付金が減額となったことにより</a:t>
          </a:r>
          <a:r>
            <a:rPr kumimoji="1" lang="ja-JP" altLang="ja-JP" sz="1100">
              <a:solidFill>
                <a:schemeClr val="tx1"/>
              </a:solidFill>
              <a:effectLst/>
              <a:latin typeface="+mn-lt"/>
              <a:ea typeface="+mn-ea"/>
              <a:cs typeface="+mn-cs"/>
            </a:rPr>
            <a:t>、財政調整基金</a:t>
          </a:r>
          <a:r>
            <a:rPr kumimoji="1" lang="ja-JP" altLang="en-US" sz="1100">
              <a:solidFill>
                <a:schemeClr val="tx1"/>
              </a:solidFill>
              <a:effectLst/>
              <a:latin typeface="+mn-lt"/>
              <a:ea typeface="+mn-ea"/>
              <a:cs typeface="+mn-cs"/>
            </a:rPr>
            <a:t>の取り崩しが増し</a:t>
          </a:r>
          <a:r>
            <a:rPr kumimoji="1" lang="ja-JP" altLang="ja-JP" sz="1100">
              <a:solidFill>
                <a:schemeClr val="tx1"/>
              </a:solidFill>
              <a:effectLst/>
              <a:latin typeface="+mn-lt"/>
              <a:ea typeface="+mn-ea"/>
              <a:cs typeface="+mn-cs"/>
            </a:rPr>
            <a:t>残高</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となっている。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実質収支額について</a:t>
          </a:r>
          <a:r>
            <a:rPr kumimoji="1" lang="ja-JP" altLang="en-US" sz="1100">
              <a:solidFill>
                <a:schemeClr val="tx1"/>
              </a:solidFill>
              <a:effectLst/>
              <a:latin typeface="+mn-lt"/>
              <a:ea typeface="+mn-ea"/>
              <a:cs typeface="+mn-cs"/>
            </a:rPr>
            <a:t>は</a:t>
          </a:r>
          <a:r>
            <a:rPr kumimoji="1" lang="en-US" altLang="ja-JP" sz="1100">
              <a:solidFill>
                <a:schemeClr val="tx1"/>
              </a:solidFill>
              <a:effectLst/>
              <a:latin typeface="+mn-lt"/>
              <a:ea typeface="+mn-ea"/>
              <a:cs typeface="+mn-cs"/>
            </a:rPr>
            <a:t>1.23</a:t>
          </a:r>
          <a:r>
            <a:rPr kumimoji="1" lang="ja-JP" altLang="en-US" sz="1100">
              <a:solidFill>
                <a:schemeClr val="tx1"/>
              </a:solidFill>
              <a:effectLst/>
              <a:latin typeface="+mn-lt"/>
              <a:ea typeface="+mn-ea"/>
              <a:cs typeface="+mn-cs"/>
            </a:rPr>
            <a:t>ポイント上回っている。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実</a:t>
          </a:r>
          <a:r>
            <a:rPr kumimoji="1" lang="ja-JP" altLang="ja-JP" sz="1100">
              <a:solidFill>
                <a:schemeClr val="tx1"/>
              </a:solidFill>
              <a:effectLst/>
              <a:latin typeface="+mn-lt"/>
              <a:ea typeface="+mn-ea"/>
              <a:cs typeface="+mn-cs"/>
            </a:rPr>
            <a:t>質単年度収支については、</a:t>
          </a:r>
          <a:r>
            <a:rPr kumimoji="1" lang="ja-JP" altLang="en-US" sz="1100">
              <a:solidFill>
                <a:schemeClr val="tx1"/>
              </a:solidFill>
              <a:effectLst/>
              <a:latin typeface="+mn-lt"/>
              <a:ea typeface="+mn-ea"/>
              <a:cs typeface="+mn-cs"/>
            </a:rPr>
            <a:t>昨年度に引き続き</a:t>
          </a:r>
          <a:r>
            <a:rPr kumimoji="1" lang="ja-JP" altLang="ja-JP" sz="1100">
              <a:solidFill>
                <a:schemeClr val="tx1"/>
              </a:solidFill>
              <a:effectLst/>
              <a:latin typeface="+mn-lt"/>
              <a:ea typeface="+mn-ea"/>
              <a:cs typeface="+mn-cs"/>
            </a:rPr>
            <a:t>島尻消防署出張所建設費等の影響を受け▲</a:t>
          </a:r>
          <a:r>
            <a:rPr kumimoji="1" lang="en-US" altLang="ja-JP" sz="1100">
              <a:solidFill>
                <a:schemeClr val="tx1"/>
              </a:solidFill>
              <a:effectLst/>
              <a:latin typeface="+mn-lt"/>
              <a:ea typeface="+mn-ea"/>
              <a:cs typeface="+mn-cs"/>
            </a:rPr>
            <a:t>1.44</a:t>
          </a:r>
          <a:r>
            <a:rPr kumimoji="1" lang="ja-JP" altLang="ja-JP" sz="1100">
              <a:solidFill>
                <a:schemeClr val="tx1"/>
              </a:solidFill>
              <a:effectLst/>
              <a:latin typeface="+mn-lt"/>
              <a:ea typeface="+mn-ea"/>
              <a:cs typeface="+mn-cs"/>
            </a:rPr>
            <a:t>％と下回っている。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今後も財政健全化の取組みを着実に実行するよう努める。</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国民健康保険税の見直し</a:t>
          </a:r>
          <a:r>
            <a:rPr kumimoji="1" lang="ja-JP" altLang="en-US" sz="1100">
              <a:solidFill>
                <a:schemeClr val="tx1"/>
              </a:solidFill>
              <a:effectLst/>
              <a:latin typeface="+mn-lt"/>
              <a:ea typeface="+mn-ea"/>
              <a:cs typeface="+mn-cs"/>
            </a:rPr>
            <a:t>と</a:t>
          </a:r>
          <a:r>
            <a:rPr kumimoji="1" lang="ja-JP" altLang="ja-JP" sz="1100">
              <a:solidFill>
                <a:schemeClr val="tx1"/>
              </a:solidFill>
              <a:effectLst/>
              <a:latin typeface="+mn-lt"/>
              <a:ea typeface="+mn-ea"/>
              <a:cs typeface="+mn-cs"/>
            </a:rPr>
            <a:t>、国庫支出金の増額もあり、令和</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年度から僅かではあるが黒字となったものの、令和</a:t>
          </a:r>
          <a:r>
            <a:rPr kumimoji="1" lang="en-US" altLang="ja-JP" sz="1100">
              <a:solidFill>
                <a:schemeClr val="tx1"/>
              </a:solidFill>
              <a:effectLst/>
              <a:latin typeface="+mn-lt"/>
              <a:ea typeface="+mn-ea"/>
              <a:cs typeface="+mn-cs"/>
            </a:rPr>
            <a:t>4</a:t>
          </a:r>
          <a:r>
            <a:rPr kumimoji="1" lang="ja-JP" altLang="ja-JP" sz="1100">
              <a:solidFill>
                <a:schemeClr val="tx1"/>
              </a:solidFill>
              <a:effectLst/>
              <a:latin typeface="+mn-lt"/>
              <a:ea typeface="+mn-ea"/>
              <a:cs typeface="+mn-cs"/>
            </a:rPr>
            <a:t>年度については、▲</a:t>
          </a:r>
          <a:r>
            <a:rPr kumimoji="1" lang="en-US" altLang="ja-JP" sz="1100">
              <a:solidFill>
                <a:schemeClr val="tx1"/>
              </a:solidFill>
              <a:effectLst/>
              <a:latin typeface="+mn-lt"/>
              <a:ea typeface="+mn-ea"/>
              <a:cs typeface="+mn-cs"/>
            </a:rPr>
            <a:t>0.11</a:t>
          </a:r>
          <a:r>
            <a:rPr kumimoji="1" lang="ja-JP" altLang="ja-JP" sz="1100">
              <a:solidFill>
                <a:schemeClr val="tx1"/>
              </a:solidFill>
              <a:effectLst/>
              <a:latin typeface="+mn-lt"/>
              <a:ea typeface="+mn-ea"/>
              <a:cs typeface="+mn-cs"/>
            </a:rPr>
            <a:t>％と僅か</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赤字となった。</a:t>
          </a:r>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5</a:t>
          </a:r>
          <a:r>
            <a:rPr kumimoji="1" lang="ja-JP" altLang="en-US" sz="1100">
              <a:solidFill>
                <a:schemeClr val="tx1"/>
              </a:solidFill>
              <a:effectLst/>
              <a:latin typeface="+mn-lt"/>
              <a:ea typeface="+mn-ea"/>
              <a:cs typeface="+mn-cs"/>
            </a:rPr>
            <a:t>年度については、</a:t>
          </a:r>
          <a:r>
            <a:rPr kumimoji="1" lang="en-US" altLang="ja-JP" sz="1100">
              <a:solidFill>
                <a:schemeClr val="tx1"/>
              </a:solidFill>
              <a:effectLst/>
              <a:latin typeface="+mn-lt"/>
              <a:ea typeface="+mn-ea"/>
              <a:cs typeface="+mn-cs"/>
            </a:rPr>
            <a:t>0.20%</a:t>
          </a:r>
          <a:r>
            <a:rPr kumimoji="1" lang="ja-JP" altLang="en-US" sz="1100">
              <a:solidFill>
                <a:schemeClr val="tx1"/>
              </a:solidFill>
              <a:effectLst/>
              <a:latin typeface="+mn-lt"/>
              <a:ea typeface="+mn-ea"/>
              <a:cs typeface="+mn-cs"/>
            </a:rPr>
            <a:t>と令和</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年度並に改善が図られた。</a:t>
          </a:r>
          <a:r>
            <a:rPr kumimoji="1" lang="ja-JP" altLang="ja-JP" sz="1100">
              <a:solidFill>
                <a:schemeClr val="tx1"/>
              </a:solidFill>
              <a:effectLst/>
              <a:latin typeface="+mn-lt"/>
              <a:ea typeface="+mn-ea"/>
              <a:cs typeface="+mn-cs"/>
            </a:rPr>
            <a:t>今後も、国民健康保険税</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見直しにつ</a:t>
          </a:r>
          <a:r>
            <a:rPr kumimoji="1" lang="ja-JP" altLang="en-US" sz="1100">
              <a:solidFill>
                <a:schemeClr val="tx1"/>
              </a:solidFill>
              <a:effectLst/>
              <a:latin typeface="+mn-lt"/>
              <a:ea typeface="+mn-ea"/>
              <a:cs typeface="+mn-cs"/>
            </a:rPr>
            <a:t>い</a:t>
          </a:r>
          <a:r>
            <a:rPr kumimoji="1" lang="ja-JP" altLang="ja-JP" sz="1100">
              <a:solidFill>
                <a:schemeClr val="tx1"/>
              </a:solidFill>
              <a:effectLst/>
              <a:latin typeface="+mn-lt"/>
              <a:ea typeface="+mn-ea"/>
              <a:cs typeface="+mn-cs"/>
            </a:rPr>
            <a:t>て計画的に取組む必要がある。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一般会計については、黒字額が</a:t>
          </a:r>
          <a:r>
            <a:rPr kumimoji="1" lang="ja-JP" altLang="en-US" sz="1100">
              <a:solidFill>
                <a:schemeClr val="tx1"/>
              </a:solidFill>
              <a:effectLst/>
              <a:latin typeface="+mn-lt"/>
              <a:ea typeface="+mn-ea"/>
              <a:cs typeface="+mn-cs"/>
            </a:rPr>
            <a:t>少しずつ伸びてきている。</a:t>
          </a:r>
          <a:r>
            <a:rPr kumimoji="1" lang="ja-JP" altLang="ja-JP" sz="1100">
              <a:solidFill>
                <a:schemeClr val="tx1"/>
              </a:solidFill>
              <a:effectLst/>
              <a:latin typeface="+mn-lt"/>
              <a:ea typeface="+mn-ea"/>
              <a:cs typeface="+mn-cs"/>
            </a:rPr>
            <a:t>要因としては、地方税及び地方消費税交付金、ふるさと納税寄付金の増によるものと考える。</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元利償還金は、合併特例債を活用した投資的建設事業により、年々増加傾向であったが、平成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年度からは地方債発行を抑制し、令和元年度より減少傾向となっている。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公営企業債の元利償還金に対する繰入金は、集落排水事業特別会計の建設事業費に対する公債費となっている。</a:t>
          </a:r>
          <a:endParaRPr lang="ja-JP" altLang="ja-JP" sz="1400">
            <a:effectLst/>
          </a:endParaRPr>
        </a:p>
        <a:p>
          <a:r>
            <a:rPr kumimoji="1" lang="ja-JP" altLang="ja-JP" sz="1100">
              <a:solidFill>
                <a:schemeClr val="dk1"/>
              </a:solidFill>
              <a:effectLst/>
              <a:latin typeface="+mn-lt"/>
              <a:ea typeface="+mn-ea"/>
              <a:cs typeface="+mn-cs"/>
            </a:rPr>
            <a:t>　組合等が起こした地方債の元利償還金に対する負担金等は、一部事務組合である南部広域行政組合が最終処分場建設に伴う起債があるため増となっている。</a:t>
          </a:r>
          <a:endParaRPr lang="ja-JP" altLang="ja-JP" sz="1400">
            <a:effectLst/>
          </a:endParaRPr>
        </a:p>
        <a:p>
          <a:r>
            <a:rPr kumimoji="1" lang="ja-JP" altLang="ja-JP" sz="1100">
              <a:solidFill>
                <a:schemeClr val="dk1"/>
              </a:solidFill>
              <a:effectLst/>
              <a:latin typeface="+mn-lt"/>
              <a:ea typeface="+mn-ea"/>
              <a:cs typeface="+mn-cs"/>
            </a:rPr>
            <a:t>　算入公債費等については、合併特例債の元利償還金を基準財政需要額に算入しているが、令和元年度より元利償還金が減額となっているため、算入公債費等も減となっている。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一般会計等に係る地方債の現在高は、合併特例債を活用した投資的建設事業を行ったため多額となっているが、平成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年度以降は減少傾向にある。</a:t>
          </a:r>
          <a:r>
            <a:rPr kumimoji="1" lang="ja-JP" altLang="en-US" sz="1100">
              <a:solidFill>
                <a:schemeClr val="tx1"/>
              </a:solidFill>
              <a:effectLst/>
              <a:latin typeface="+mn-lt"/>
              <a:ea typeface="+mn-ea"/>
              <a:cs typeface="+mn-cs"/>
            </a:rPr>
            <a:t>前年度からは</a:t>
          </a:r>
          <a:r>
            <a:rPr kumimoji="1" lang="en-US" altLang="ja-JP" sz="1100">
              <a:solidFill>
                <a:schemeClr val="tx1"/>
              </a:solidFill>
              <a:effectLst/>
              <a:latin typeface="+mn-lt"/>
              <a:ea typeface="+mn-ea"/>
              <a:cs typeface="+mn-cs"/>
            </a:rPr>
            <a:t>1,476</a:t>
          </a:r>
          <a:r>
            <a:rPr kumimoji="1" lang="ja-JP" altLang="en-US" sz="1100">
              <a:solidFill>
                <a:schemeClr val="tx1"/>
              </a:solidFill>
              <a:effectLst/>
              <a:latin typeface="+mn-lt"/>
              <a:ea typeface="+mn-ea"/>
              <a:cs typeface="+mn-cs"/>
            </a:rPr>
            <a:t>百万円減額となった。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基準財政需要額算入見込額は、合併特例債の公債費が平成</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年度より減少になったため、算入額が減少</a:t>
          </a:r>
          <a:r>
            <a:rPr kumimoji="1" lang="ja-JP" altLang="en-US" sz="1100">
              <a:solidFill>
                <a:schemeClr val="tx1"/>
              </a:solidFill>
              <a:effectLst/>
              <a:latin typeface="+mn-lt"/>
              <a:ea typeface="+mn-ea"/>
              <a:cs typeface="+mn-cs"/>
            </a:rPr>
            <a:t>が続いている</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　将来負担比率については、基準財政需要額算入見込額は減少したものの、充当可能基金が</a:t>
          </a:r>
          <a:r>
            <a:rPr kumimoji="1" lang="ja-JP" altLang="en-US" sz="1100">
              <a:solidFill>
                <a:schemeClr val="tx1"/>
              </a:solidFill>
              <a:effectLst/>
              <a:latin typeface="+mn-lt"/>
              <a:ea typeface="+mn-ea"/>
              <a:cs typeface="+mn-cs"/>
            </a:rPr>
            <a:t>昨年に続き</a:t>
          </a:r>
          <a:r>
            <a:rPr kumimoji="1" lang="ja-JP" altLang="ja-JP" sz="1100">
              <a:solidFill>
                <a:schemeClr val="tx1"/>
              </a:solidFill>
              <a:effectLst/>
              <a:latin typeface="+mn-lt"/>
              <a:ea typeface="+mn-ea"/>
              <a:cs typeface="+mn-cs"/>
            </a:rPr>
            <a:t>大きく伸びたため減額となった。</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沖縄県八重瀬町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tx1"/>
              </a:solidFill>
              <a:effectLst/>
              <a:latin typeface="+mn-lt"/>
              <a:ea typeface="+mn-ea"/>
              <a:cs typeface="+mn-cs"/>
            </a:rPr>
            <a:t>（増減理由）</a:t>
          </a:r>
          <a:endParaRPr lang="ja-JP" altLang="ja-JP" sz="1600">
            <a:solidFill>
              <a:schemeClr val="tx1"/>
            </a:solidFill>
            <a:effectLst/>
          </a:endParaRPr>
        </a:p>
        <a:p>
          <a:r>
            <a:rPr kumimoji="1" lang="ja-JP" altLang="ja-JP" sz="1200">
              <a:solidFill>
                <a:schemeClr val="tx1"/>
              </a:solidFill>
              <a:effectLst/>
              <a:latin typeface="+mn-lt"/>
              <a:ea typeface="+mn-ea"/>
              <a:cs typeface="+mn-cs"/>
            </a:rPr>
            <a:t>　令和</a:t>
          </a:r>
          <a:r>
            <a:rPr kumimoji="1" lang="ja-JP" altLang="en-US" sz="1200">
              <a:solidFill>
                <a:schemeClr val="tx1"/>
              </a:solidFill>
              <a:effectLst/>
              <a:latin typeface="+mn-lt"/>
              <a:ea typeface="+mn-ea"/>
              <a:cs typeface="+mn-cs"/>
            </a:rPr>
            <a:t>５</a:t>
          </a:r>
          <a:r>
            <a:rPr kumimoji="1" lang="ja-JP" altLang="ja-JP" sz="1200">
              <a:solidFill>
                <a:schemeClr val="tx1"/>
              </a:solidFill>
              <a:effectLst/>
              <a:latin typeface="+mn-lt"/>
              <a:ea typeface="+mn-ea"/>
              <a:cs typeface="+mn-cs"/>
            </a:rPr>
            <a:t>年度の基金残高は対前年度比より</a:t>
          </a:r>
          <a:r>
            <a:rPr kumimoji="1" lang="en-US" altLang="ja-JP" sz="1200">
              <a:solidFill>
                <a:schemeClr val="tx1"/>
              </a:solidFill>
              <a:effectLst/>
              <a:latin typeface="+mn-lt"/>
              <a:ea typeface="+mn-ea"/>
              <a:cs typeface="+mn-cs"/>
            </a:rPr>
            <a:t>169</a:t>
          </a:r>
          <a:r>
            <a:rPr kumimoji="1" lang="ja-JP" altLang="ja-JP" sz="1200">
              <a:solidFill>
                <a:schemeClr val="tx1"/>
              </a:solidFill>
              <a:effectLst/>
              <a:latin typeface="+mn-lt"/>
              <a:ea typeface="+mn-ea"/>
              <a:cs typeface="+mn-cs"/>
            </a:rPr>
            <a:t>百万円の</a:t>
          </a:r>
          <a:r>
            <a:rPr kumimoji="1" lang="ja-JP" altLang="en-US" sz="1200">
              <a:solidFill>
                <a:schemeClr val="tx1"/>
              </a:solidFill>
              <a:effectLst/>
              <a:latin typeface="+mn-lt"/>
              <a:ea typeface="+mn-ea"/>
              <a:cs typeface="+mn-cs"/>
            </a:rPr>
            <a:t>減</a:t>
          </a:r>
          <a:r>
            <a:rPr kumimoji="1" lang="ja-JP" altLang="ja-JP" sz="1200">
              <a:solidFill>
                <a:schemeClr val="tx1"/>
              </a:solidFill>
              <a:effectLst/>
              <a:latin typeface="+mn-lt"/>
              <a:ea typeface="+mn-ea"/>
              <a:cs typeface="+mn-cs"/>
            </a:rPr>
            <a:t>となっている。財政調整基金で</a:t>
          </a:r>
          <a:r>
            <a:rPr kumimoji="1" lang="en-US" altLang="ja-JP" sz="1200">
              <a:solidFill>
                <a:schemeClr val="tx1"/>
              </a:solidFill>
              <a:effectLst/>
              <a:latin typeface="+mn-lt"/>
              <a:ea typeface="+mn-ea"/>
              <a:cs typeface="+mn-cs"/>
            </a:rPr>
            <a:t>520</a:t>
          </a:r>
          <a:r>
            <a:rPr kumimoji="1" lang="ja-JP" altLang="ja-JP" sz="1200">
              <a:solidFill>
                <a:schemeClr val="tx1"/>
              </a:solidFill>
              <a:effectLst/>
              <a:latin typeface="+mn-lt"/>
              <a:ea typeface="+mn-ea"/>
              <a:cs typeface="+mn-cs"/>
            </a:rPr>
            <a:t>百万円の減、減債基金で</a:t>
          </a:r>
          <a:r>
            <a:rPr kumimoji="1" lang="en-US" altLang="ja-JP" sz="1200">
              <a:solidFill>
                <a:schemeClr val="tx1"/>
              </a:solidFill>
              <a:effectLst/>
              <a:latin typeface="+mn-lt"/>
              <a:ea typeface="+mn-ea"/>
              <a:cs typeface="+mn-cs"/>
            </a:rPr>
            <a:t>271</a:t>
          </a:r>
          <a:r>
            <a:rPr kumimoji="1" lang="ja-JP" altLang="ja-JP" sz="1200">
              <a:solidFill>
                <a:schemeClr val="tx1"/>
              </a:solidFill>
              <a:effectLst/>
              <a:latin typeface="+mn-lt"/>
              <a:ea typeface="+mn-ea"/>
              <a:cs typeface="+mn-cs"/>
            </a:rPr>
            <a:t>百万円の</a:t>
          </a:r>
          <a:r>
            <a:rPr kumimoji="1" lang="ja-JP" altLang="en-US" sz="1200">
              <a:solidFill>
                <a:schemeClr val="tx1"/>
              </a:solidFill>
              <a:effectLst/>
              <a:latin typeface="+mn-lt"/>
              <a:ea typeface="+mn-ea"/>
              <a:cs typeface="+mn-cs"/>
            </a:rPr>
            <a:t>減</a:t>
          </a:r>
          <a:r>
            <a:rPr kumimoji="1" lang="ja-JP"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その他目的基金</a:t>
          </a:r>
          <a:r>
            <a:rPr kumimoji="1" lang="ja-JP" altLang="ja-JP" sz="1200">
              <a:solidFill>
                <a:schemeClr val="tx1"/>
              </a:solidFill>
              <a:effectLst/>
              <a:latin typeface="+mn-lt"/>
              <a:ea typeface="+mn-ea"/>
              <a:cs typeface="+mn-cs"/>
            </a:rPr>
            <a:t>で</a:t>
          </a:r>
          <a:r>
            <a:rPr kumimoji="1" lang="en-US" altLang="ja-JP" sz="1200">
              <a:solidFill>
                <a:schemeClr val="tx1"/>
              </a:solidFill>
              <a:effectLst/>
              <a:latin typeface="+mn-lt"/>
              <a:ea typeface="+mn-ea"/>
              <a:cs typeface="+mn-cs"/>
            </a:rPr>
            <a:t>621</a:t>
          </a:r>
          <a:r>
            <a:rPr kumimoji="1" lang="ja-JP" altLang="ja-JP" sz="1200">
              <a:solidFill>
                <a:schemeClr val="tx1"/>
              </a:solidFill>
              <a:effectLst/>
              <a:latin typeface="+mn-lt"/>
              <a:ea typeface="+mn-ea"/>
              <a:cs typeface="+mn-cs"/>
            </a:rPr>
            <a:t>百万円の</a:t>
          </a:r>
          <a:r>
            <a:rPr kumimoji="1" lang="ja-JP" altLang="en-US" sz="1200">
              <a:solidFill>
                <a:schemeClr val="tx1"/>
              </a:solidFill>
              <a:effectLst/>
              <a:latin typeface="+mn-lt"/>
              <a:ea typeface="+mn-ea"/>
              <a:cs typeface="+mn-cs"/>
            </a:rPr>
            <a:t>増</a:t>
          </a:r>
          <a:r>
            <a:rPr kumimoji="1" lang="ja-JP" altLang="ja-JP" sz="1200">
              <a:solidFill>
                <a:schemeClr val="tx1"/>
              </a:solidFill>
              <a:effectLst/>
              <a:latin typeface="+mn-lt"/>
              <a:ea typeface="+mn-ea"/>
              <a:cs typeface="+mn-cs"/>
            </a:rPr>
            <a:t>となっている。</a:t>
          </a:r>
          <a:endParaRPr lang="ja-JP" altLang="ja-JP" sz="1600">
            <a:solidFill>
              <a:schemeClr val="tx1"/>
            </a:solidFill>
            <a:effectLst/>
          </a:endParaRPr>
        </a:p>
        <a:p>
          <a:r>
            <a:rPr kumimoji="1" lang="ja-JP" altLang="ja-JP" sz="1200">
              <a:solidFill>
                <a:schemeClr val="tx1"/>
              </a:solidFill>
              <a:effectLst/>
              <a:latin typeface="+mn-lt"/>
              <a:ea typeface="+mn-ea"/>
              <a:cs typeface="+mn-cs"/>
            </a:rPr>
            <a:t>　財政調整基金の減額要因については、</a:t>
          </a:r>
          <a:r>
            <a:rPr kumimoji="1" lang="ja-JP" altLang="en-US" sz="1200">
              <a:solidFill>
                <a:schemeClr val="tx1"/>
              </a:solidFill>
              <a:effectLst/>
              <a:latin typeface="+mn-lt"/>
              <a:ea typeface="+mn-ea"/>
              <a:cs typeface="+mn-cs"/>
            </a:rPr>
            <a:t>学校施設や給食センター等の</a:t>
          </a:r>
          <a:r>
            <a:rPr kumimoji="1" lang="ja-JP" altLang="ja-JP" sz="1200">
              <a:solidFill>
                <a:schemeClr val="tx1"/>
              </a:solidFill>
              <a:effectLst/>
              <a:latin typeface="+mn-lt"/>
              <a:ea typeface="+mn-ea"/>
              <a:cs typeface="+mn-cs"/>
            </a:rPr>
            <a:t>公共施設等維持補修工事やふるさと納税寄附の増加に伴うふるさと納税支援委託業務等の単独事業の実施による取り崩しにより減額となっている。減債基金については、地方債の償還</a:t>
          </a:r>
          <a:r>
            <a:rPr kumimoji="1" lang="ja-JP" altLang="en-US" sz="1200">
              <a:solidFill>
                <a:schemeClr val="tx1"/>
              </a:solidFill>
              <a:effectLst/>
              <a:latin typeface="+mn-lt"/>
              <a:ea typeface="+mn-ea"/>
              <a:cs typeface="+mn-cs"/>
            </a:rPr>
            <a:t>のうち一部繰り上げ償還を行ったことによる減額であり、その他目的基金</a:t>
          </a:r>
          <a:r>
            <a:rPr kumimoji="1" lang="ja-JP" altLang="ja-JP" sz="1200">
              <a:solidFill>
                <a:schemeClr val="tx1"/>
              </a:solidFill>
              <a:effectLst/>
              <a:latin typeface="+mn-lt"/>
              <a:ea typeface="+mn-ea"/>
              <a:cs typeface="+mn-cs"/>
            </a:rPr>
            <a:t>の</a:t>
          </a:r>
          <a:r>
            <a:rPr kumimoji="1" lang="ja-JP" altLang="en-US" sz="1200">
              <a:solidFill>
                <a:schemeClr val="tx1"/>
              </a:solidFill>
              <a:effectLst/>
              <a:latin typeface="+mn-lt"/>
              <a:ea typeface="+mn-ea"/>
              <a:cs typeface="+mn-cs"/>
            </a:rPr>
            <a:t>主な増額理由としては、</a:t>
          </a:r>
          <a:r>
            <a:rPr kumimoji="1" lang="ja-JP" altLang="ja-JP" sz="1200">
              <a:solidFill>
                <a:schemeClr val="tx1"/>
              </a:solidFill>
              <a:effectLst/>
              <a:latin typeface="+mn-lt"/>
              <a:ea typeface="+mn-ea"/>
              <a:cs typeface="+mn-cs"/>
            </a:rPr>
            <a:t>ふるさと応援基金</a:t>
          </a:r>
          <a:r>
            <a:rPr kumimoji="1" lang="ja-JP" altLang="en-US" sz="1200">
              <a:solidFill>
                <a:schemeClr val="tx1"/>
              </a:solidFill>
              <a:effectLst/>
              <a:latin typeface="+mn-lt"/>
              <a:ea typeface="+mn-ea"/>
              <a:cs typeface="+mn-cs"/>
            </a:rPr>
            <a:t>で</a:t>
          </a:r>
          <a:r>
            <a:rPr kumimoji="1" lang="ja-JP" altLang="ja-JP" sz="1200">
              <a:solidFill>
                <a:schemeClr val="tx1"/>
              </a:solidFill>
              <a:effectLst/>
              <a:latin typeface="+mn-lt"/>
              <a:ea typeface="+mn-ea"/>
              <a:cs typeface="+mn-cs"/>
            </a:rPr>
            <a:t>あり本町では積極的にふるさと納税に取り組んでいるため順調に寄附額が増え</a:t>
          </a:r>
          <a:r>
            <a:rPr kumimoji="1" lang="ja-JP" altLang="en-US" sz="1200">
              <a:solidFill>
                <a:schemeClr val="tx1"/>
              </a:solidFill>
              <a:effectLst/>
              <a:latin typeface="+mn-lt"/>
              <a:ea typeface="+mn-ea"/>
              <a:cs typeface="+mn-cs"/>
            </a:rPr>
            <a:t>当</a:t>
          </a:r>
          <a:r>
            <a:rPr kumimoji="1" lang="ja-JP" altLang="ja-JP" sz="1200">
              <a:solidFill>
                <a:schemeClr val="tx1"/>
              </a:solidFill>
              <a:effectLst/>
              <a:latin typeface="+mn-lt"/>
              <a:ea typeface="+mn-ea"/>
              <a:cs typeface="+mn-cs"/>
            </a:rPr>
            <a:t>基金が増額となっている。</a:t>
          </a:r>
          <a:endParaRPr lang="ja-JP" altLang="ja-JP" sz="1600">
            <a:solidFill>
              <a:schemeClr val="tx1"/>
            </a:solidFill>
            <a:effectLst/>
          </a:endParaRPr>
        </a:p>
        <a:p>
          <a:r>
            <a:rPr kumimoji="1" lang="ja-JP" altLang="ja-JP" sz="1200">
              <a:solidFill>
                <a:schemeClr val="tx1"/>
              </a:solidFill>
              <a:effectLst/>
              <a:latin typeface="+mn-lt"/>
              <a:ea typeface="+mn-ea"/>
              <a:cs typeface="+mn-cs"/>
            </a:rPr>
            <a:t>（今後の方針）</a:t>
          </a:r>
          <a:endParaRPr lang="ja-JP" altLang="ja-JP" sz="1600">
            <a:solidFill>
              <a:schemeClr val="tx1"/>
            </a:solidFill>
            <a:effectLst/>
          </a:endParaRPr>
        </a:p>
        <a:p>
          <a:r>
            <a:rPr kumimoji="1" lang="ja-JP" altLang="ja-JP" sz="1200">
              <a:solidFill>
                <a:schemeClr val="tx1"/>
              </a:solidFill>
              <a:effectLst/>
              <a:latin typeface="+mn-lt"/>
              <a:ea typeface="+mn-ea"/>
              <a:cs typeface="+mn-cs"/>
            </a:rPr>
            <a:t>　財政調整基金については、財政健全化の取組みを着実に実行し、適正な額を維持するように努める。</a:t>
          </a:r>
          <a:endParaRPr lang="ja-JP" altLang="ja-JP" sz="1600">
            <a:solidFill>
              <a:schemeClr val="tx1"/>
            </a:solidFill>
            <a:effectLst/>
          </a:endParaRPr>
        </a:p>
        <a:p>
          <a:r>
            <a:rPr kumimoji="1" lang="ja-JP" altLang="ja-JP" sz="1200">
              <a:solidFill>
                <a:schemeClr val="tx1"/>
              </a:solidFill>
              <a:effectLst/>
              <a:latin typeface="+mn-lt"/>
              <a:ea typeface="+mn-ea"/>
              <a:cs typeface="+mn-cs"/>
            </a:rPr>
            <a:t>　減債基金については、将来の償還財源の計画的な確保、資金の流動性の向上を図り、地方債残高の状況及び公債費負担の今後の見通しに応じて、計画的な償還に努める。まちづくり振興基金については、令和２年度で積立は終了したため、今後はどのように新町のまちづくりへ活用するか検討する。</a:t>
          </a:r>
          <a:endParaRPr lang="ja-JP" altLang="ja-JP" sz="1600">
            <a:solidFill>
              <a:schemeClr val="tx1"/>
            </a:solidFill>
            <a:effectLst/>
          </a:endParaRPr>
        </a:p>
        <a:p>
          <a:r>
            <a:rPr kumimoji="1" lang="ja-JP" altLang="ja-JP" sz="1200">
              <a:solidFill>
                <a:schemeClr val="tx1"/>
              </a:solidFill>
              <a:effectLst/>
              <a:latin typeface="+mn-lt"/>
              <a:ea typeface="+mn-ea"/>
              <a:cs typeface="+mn-cs"/>
            </a:rPr>
            <a:t>　ふるさと応援基金については、ふるさと納税を積極的に取り組むことで寄附額を伸ばしている状況であり今後もふるさと納税に関する業務を継続し財源の確保に努める。使い道については、町の発展や行政サービスの充実等へ活用に努める。</a:t>
          </a:r>
          <a:endParaRPr lang="ja-JP" altLang="ja-JP" sz="16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（基金の使途）</a:t>
          </a:r>
          <a:endParaRPr lang="ja-JP" altLang="ja-JP" sz="1400">
            <a:solidFill>
              <a:schemeClr val="tx1"/>
            </a:solidFill>
            <a:effectLst/>
          </a:endParaRPr>
        </a:p>
        <a:p>
          <a:r>
            <a:rPr kumimoji="1" lang="ja-JP" altLang="ja-JP" sz="1100">
              <a:solidFill>
                <a:schemeClr val="tx1"/>
              </a:solidFill>
              <a:effectLst/>
              <a:latin typeface="+mn-lt"/>
              <a:ea typeface="+mn-ea"/>
              <a:cs typeface="+mn-cs"/>
            </a:rPr>
            <a:t>　まちづくり振興基金について、具体的な使途は未定であるが今後はどのような新町のまちづくりへ活用していくかを検討し計画的な執行を行っていく。</a:t>
          </a:r>
          <a:endParaRPr lang="ja-JP" altLang="ja-JP" sz="1400">
            <a:solidFill>
              <a:schemeClr val="tx1"/>
            </a:solidFill>
            <a:effectLst/>
          </a:endParaRPr>
        </a:p>
        <a:p>
          <a:r>
            <a:rPr kumimoji="1" lang="ja-JP" altLang="ja-JP" sz="1100">
              <a:solidFill>
                <a:schemeClr val="tx1"/>
              </a:solidFill>
              <a:effectLst/>
              <a:latin typeface="+mn-lt"/>
              <a:ea typeface="+mn-ea"/>
              <a:cs typeface="+mn-cs"/>
            </a:rPr>
            <a:t>　ふるさと応援基金について、安心・安全なまちづくりに関する事業や自然・環境保全に関する事業等の寄附者の希望に沿った事業を検討し執行する。</a:t>
          </a:r>
          <a:endParaRPr lang="ja-JP" altLang="ja-JP" sz="1400">
            <a:solidFill>
              <a:schemeClr val="tx1"/>
            </a:solidFill>
            <a:effectLst/>
          </a:endParaRPr>
        </a:p>
        <a:p>
          <a:r>
            <a:rPr kumimoji="1" lang="ja-JP" altLang="ja-JP" sz="1100">
              <a:solidFill>
                <a:schemeClr val="tx1"/>
              </a:solidFill>
              <a:effectLst/>
              <a:latin typeface="+mn-lt"/>
              <a:ea typeface="+mn-ea"/>
              <a:cs typeface="+mn-cs"/>
            </a:rPr>
            <a:t>　八重瀬町屋宜原町有地有効活用事業基金について、マルキン八重瀬複合施設の取得費用として。</a:t>
          </a:r>
          <a:endParaRPr lang="ja-JP" altLang="ja-JP" sz="1400">
            <a:solidFill>
              <a:schemeClr val="tx1"/>
            </a:solidFill>
            <a:effectLst/>
          </a:endParaRPr>
        </a:p>
        <a:p>
          <a:r>
            <a:rPr kumimoji="1" lang="ja-JP" altLang="ja-JP" sz="1100">
              <a:solidFill>
                <a:schemeClr val="tx1"/>
              </a:solidFill>
              <a:effectLst/>
              <a:latin typeface="+mn-lt"/>
              <a:ea typeface="+mn-ea"/>
              <a:cs typeface="+mn-cs"/>
            </a:rPr>
            <a:t>　八重瀬町公共施設等総合管理基金について、公共施設等の集約化、複合化、転用、長寿命化及び更新、改修、修繕及び除却のため</a:t>
          </a:r>
          <a:endParaRPr lang="ja-JP" altLang="ja-JP" sz="1400">
            <a:solidFill>
              <a:schemeClr val="tx1"/>
            </a:solidFill>
            <a:effectLst/>
          </a:endParaRPr>
        </a:p>
        <a:p>
          <a:r>
            <a:rPr kumimoji="1" lang="ja-JP" altLang="ja-JP" sz="1100">
              <a:solidFill>
                <a:schemeClr val="tx1"/>
              </a:solidFill>
              <a:effectLst/>
              <a:latin typeface="+mn-lt"/>
              <a:ea typeface="+mn-ea"/>
              <a:cs typeface="+mn-cs"/>
            </a:rPr>
            <a:t>（増減理由）</a:t>
          </a:r>
          <a:endParaRPr lang="ja-JP" altLang="ja-JP" sz="1400">
            <a:solidFill>
              <a:schemeClr val="tx1"/>
            </a:solidFill>
            <a:effectLst/>
          </a:endParaRPr>
        </a:p>
        <a:p>
          <a:r>
            <a:rPr kumimoji="1" lang="ja-JP" altLang="ja-JP" sz="1100">
              <a:solidFill>
                <a:schemeClr val="tx1"/>
              </a:solidFill>
              <a:effectLst/>
              <a:latin typeface="+mn-lt"/>
              <a:ea typeface="+mn-ea"/>
              <a:cs typeface="+mn-cs"/>
            </a:rPr>
            <a:t>　ふるさと応援基金について、ふるさと納税に伴うものであり本町では積極的に取り組んでいるため順調に寄附額が増えており、その結果基金が増額となっている。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八重瀬町屋宜原町有地有効活用事業基金及び八重瀬町公共施設等総合管理基金については、令和</a:t>
          </a:r>
          <a:r>
            <a:rPr kumimoji="1" lang="en-US" altLang="ja-JP" sz="1100">
              <a:solidFill>
                <a:schemeClr val="tx1"/>
              </a:solidFill>
              <a:effectLst/>
              <a:latin typeface="+mn-lt"/>
              <a:ea typeface="+mn-ea"/>
              <a:cs typeface="+mn-cs"/>
            </a:rPr>
            <a:t>4</a:t>
          </a:r>
          <a:r>
            <a:rPr kumimoji="1" lang="ja-JP" altLang="ja-JP" sz="1100">
              <a:solidFill>
                <a:schemeClr val="tx1"/>
              </a:solidFill>
              <a:effectLst/>
              <a:latin typeface="+mn-lt"/>
              <a:ea typeface="+mn-ea"/>
              <a:cs typeface="+mn-cs"/>
            </a:rPr>
            <a:t>年度より新設</a:t>
          </a:r>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5</a:t>
          </a:r>
          <a:r>
            <a:rPr kumimoji="1" lang="ja-JP" altLang="en-US" sz="1100">
              <a:solidFill>
                <a:schemeClr val="tx1"/>
              </a:solidFill>
              <a:effectLst/>
              <a:latin typeface="+mn-lt"/>
              <a:ea typeface="+mn-ea"/>
              <a:cs typeface="+mn-cs"/>
            </a:rPr>
            <a:t>年度も</a:t>
          </a:r>
          <a:r>
            <a:rPr kumimoji="1" lang="ja-JP" altLang="ja-JP" sz="1100">
              <a:solidFill>
                <a:schemeClr val="tx1"/>
              </a:solidFill>
              <a:effectLst/>
              <a:latin typeface="+mn-lt"/>
              <a:ea typeface="+mn-ea"/>
              <a:cs typeface="+mn-cs"/>
            </a:rPr>
            <a:t>積み立てを行ったため増額となっている。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（今後の方針）</a:t>
          </a:r>
          <a:endParaRPr lang="ja-JP" altLang="ja-JP" sz="1400">
            <a:solidFill>
              <a:schemeClr val="tx1"/>
            </a:solidFill>
            <a:effectLst/>
          </a:endParaRPr>
        </a:p>
        <a:p>
          <a:r>
            <a:rPr kumimoji="1" lang="ja-JP" altLang="ja-JP" sz="1100">
              <a:solidFill>
                <a:schemeClr val="tx1"/>
              </a:solidFill>
              <a:effectLst/>
              <a:latin typeface="+mn-lt"/>
              <a:ea typeface="+mn-ea"/>
              <a:cs typeface="+mn-cs"/>
            </a:rPr>
            <a:t>　ふるさと応援基金について、ふるさと納税事業を積極的に行い、寄附者に対するお礼品を魅力ある品を拡充することで増額を図る。</a:t>
          </a:r>
          <a:endParaRPr lang="ja-JP" altLang="ja-JP" sz="1400">
            <a:solidFill>
              <a:schemeClr val="tx1"/>
            </a:solidFill>
            <a:effectLst/>
          </a:endParaRPr>
        </a:p>
        <a:p>
          <a:r>
            <a:rPr kumimoji="1" lang="ja-JP" altLang="ja-JP" sz="1100">
              <a:solidFill>
                <a:schemeClr val="tx1"/>
              </a:solidFill>
              <a:effectLst/>
              <a:latin typeface="+mn-lt"/>
              <a:ea typeface="+mn-ea"/>
              <a:cs typeface="+mn-cs"/>
            </a:rPr>
            <a:t>　公共施設等総合管理基金について、総合的かつ計画的に管理し財政負担の平準化を図る。</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（増減理由）</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財政調整基金については、対前年度比</a:t>
          </a:r>
          <a:r>
            <a:rPr kumimoji="1" lang="en-US" altLang="ja-JP" sz="1100">
              <a:solidFill>
                <a:schemeClr val="tx1"/>
              </a:solidFill>
              <a:effectLst/>
              <a:latin typeface="+mn-lt"/>
              <a:ea typeface="+mn-ea"/>
              <a:cs typeface="+mn-cs"/>
            </a:rPr>
            <a:t>520</a:t>
          </a:r>
          <a:r>
            <a:rPr kumimoji="1" lang="ja-JP" altLang="ja-JP" sz="1100">
              <a:solidFill>
                <a:schemeClr val="tx1"/>
              </a:solidFill>
              <a:effectLst/>
              <a:latin typeface="+mn-lt"/>
              <a:ea typeface="+mn-ea"/>
              <a:cs typeface="+mn-cs"/>
            </a:rPr>
            <a:t>百万円減の</a:t>
          </a:r>
          <a:r>
            <a:rPr kumimoji="1" lang="en-US" altLang="ja-JP" sz="1100">
              <a:solidFill>
                <a:schemeClr val="tx1"/>
              </a:solidFill>
              <a:effectLst/>
              <a:latin typeface="+mn-lt"/>
              <a:ea typeface="+mn-ea"/>
              <a:cs typeface="+mn-cs"/>
            </a:rPr>
            <a:t>1,026</a:t>
          </a:r>
          <a:r>
            <a:rPr kumimoji="1" lang="ja-JP" altLang="ja-JP" sz="1100">
              <a:solidFill>
                <a:schemeClr val="tx1"/>
              </a:solidFill>
              <a:effectLst/>
              <a:latin typeface="+mn-lt"/>
              <a:ea typeface="+mn-ea"/>
              <a:cs typeface="+mn-cs"/>
            </a:rPr>
            <a:t>百万円となった。主な要因として、学校施設や給食センター等の公共施設等維持補修工事やふるさと納税寄附の増加に伴うふるさと納税支援委託業務等の単独事業の実施による取り崩しによるものである。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（今後の方針）</a:t>
          </a:r>
          <a:endParaRPr lang="ja-JP" altLang="ja-JP" sz="1400">
            <a:solidFill>
              <a:schemeClr val="tx1"/>
            </a:solidFill>
            <a:effectLst/>
          </a:endParaRPr>
        </a:p>
        <a:p>
          <a:r>
            <a:rPr kumimoji="1" lang="ja-JP" altLang="ja-JP" sz="1100">
              <a:solidFill>
                <a:schemeClr val="tx1"/>
              </a:solidFill>
              <a:effectLst/>
              <a:latin typeface="+mn-lt"/>
              <a:ea typeface="+mn-ea"/>
              <a:cs typeface="+mn-cs"/>
            </a:rPr>
            <a:t>　令和</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年度については、主な要因が単独事業の実施</a:t>
          </a:r>
          <a:r>
            <a:rPr kumimoji="1" lang="ja-JP" altLang="en-US" sz="1100">
              <a:solidFill>
                <a:schemeClr val="tx1"/>
              </a:solidFill>
              <a:effectLst/>
              <a:latin typeface="+mn-lt"/>
              <a:ea typeface="+mn-ea"/>
              <a:cs typeface="+mn-cs"/>
            </a:rPr>
            <a:t>によるもの</a:t>
          </a:r>
          <a:r>
            <a:rPr kumimoji="1" lang="ja-JP" altLang="ja-JP" sz="1100">
              <a:solidFill>
                <a:schemeClr val="tx1"/>
              </a:solidFill>
              <a:effectLst/>
              <a:latin typeface="+mn-lt"/>
              <a:ea typeface="+mn-ea"/>
              <a:cs typeface="+mn-cs"/>
            </a:rPr>
            <a:t>となっているため、今後は手数料・使用料や負担金等の見直し、財産処分や財産の有効活用等で自主財源の確保を図る。また、基金に頼らない財政健全化の取組みを着実に実行するよう努める。</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（増減理由）</a:t>
          </a:r>
          <a:endParaRPr lang="ja-JP" altLang="ja-JP" sz="1400">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繰り上げ償還するため基金の積立てを行い将来の公債費負担に備え</a:t>
          </a:r>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5</a:t>
          </a:r>
          <a:r>
            <a:rPr kumimoji="1" lang="ja-JP" altLang="en-US" sz="1100">
              <a:solidFill>
                <a:schemeClr val="tx1"/>
              </a:solidFill>
              <a:effectLst/>
              <a:latin typeface="+mn-lt"/>
              <a:ea typeface="+mn-ea"/>
              <a:cs typeface="+mn-cs"/>
            </a:rPr>
            <a:t>年度に</a:t>
          </a:r>
          <a:r>
            <a:rPr kumimoji="1" lang="en-US" altLang="ja-JP" sz="1100">
              <a:solidFill>
                <a:schemeClr val="tx1"/>
              </a:solidFill>
              <a:effectLst/>
              <a:latin typeface="+mn-lt"/>
              <a:ea typeface="+mn-ea"/>
              <a:cs typeface="+mn-cs"/>
            </a:rPr>
            <a:t>300</a:t>
          </a:r>
          <a:r>
            <a:rPr kumimoji="1" lang="ja-JP" altLang="en-US" sz="1100">
              <a:solidFill>
                <a:schemeClr val="tx1"/>
              </a:solidFill>
              <a:effectLst/>
              <a:latin typeface="+mn-lt"/>
              <a:ea typeface="+mn-ea"/>
              <a:cs typeface="+mn-cs"/>
            </a:rPr>
            <a:t>百万を繰り上げ償還したことによる減額となっている。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（今後の方針）</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今後も必要があれば利子の高い公債費の繰り上げ償還を検討し、将来負担の軽減を図る。</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tabSelected="1" zoomScale="90" zoomScaleNormal="90"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18763889</v>
      </c>
      <c r="BO4" s="449"/>
      <c r="BP4" s="449"/>
      <c r="BQ4" s="449"/>
      <c r="BR4" s="449"/>
      <c r="BS4" s="449"/>
      <c r="BT4" s="449"/>
      <c r="BU4" s="450"/>
      <c r="BV4" s="448">
        <v>17957962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12.1</v>
      </c>
      <c r="CU4" s="589"/>
      <c r="CV4" s="589"/>
      <c r="CW4" s="589"/>
      <c r="CX4" s="589"/>
      <c r="CY4" s="589"/>
      <c r="CZ4" s="589"/>
      <c r="DA4" s="590"/>
      <c r="DB4" s="588">
        <v>10.8</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17730522</v>
      </c>
      <c r="BO5" s="420"/>
      <c r="BP5" s="420"/>
      <c r="BQ5" s="420"/>
      <c r="BR5" s="420"/>
      <c r="BS5" s="420"/>
      <c r="BT5" s="420"/>
      <c r="BU5" s="421"/>
      <c r="BV5" s="419">
        <v>17075261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88.8</v>
      </c>
      <c r="CU5" s="417"/>
      <c r="CV5" s="417"/>
      <c r="CW5" s="417"/>
      <c r="CX5" s="417"/>
      <c r="CY5" s="417"/>
      <c r="CZ5" s="417"/>
      <c r="DA5" s="418"/>
      <c r="DB5" s="416">
        <v>82.4</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1033367</v>
      </c>
      <c r="BO6" s="420"/>
      <c r="BP6" s="420"/>
      <c r="BQ6" s="420"/>
      <c r="BR6" s="420"/>
      <c r="BS6" s="420"/>
      <c r="BT6" s="420"/>
      <c r="BU6" s="421"/>
      <c r="BV6" s="419">
        <v>882701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89.4</v>
      </c>
      <c r="CU6" s="563"/>
      <c r="CV6" s="563"/>
      <c r="CW6" s="563"/>
      <c r="CX6" s="563"/>
      <c r="CY6" s="563"/>
      <c r="CZ6" s="563"/>
      <c r="DA6" s="564"/>
      <c r="DB6" s="562">
        <v>83.5</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99244</v>
      </c>
      <c r="BO7" s="420"/>
      <c r="BP7" s="420"/>
      <c r="BQ7" s="420"/>
      <c r="BR7" s="420"/>
      <c r="BS7" s="420"/>
      <c r="BT7" s="420"/>
      <c r="BU7" s="421"/>
      <c r="BV7" s="419">
        <v>57024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7746395</v>
      </c>
      <c r="CU7" s="420"/>
      <c r="CV7" s="420"/>
      <c r="CW7" s="420"/>
      <c r="CX7" s="420"/>
      <c r="CY7" s="420"/>
      <c r="CZ7" s="420"/>
      <c r="DA7" s="421"/>
      <c r="DB7" s="419">
        <v>7624814</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934123</v>
      </c>
      <c r="BO8" s="420"/>
      <c r="BP8" s="420"/>
      <c r="BQ8" s="420"/>
      <c r="BR8" s="420"/>
      <c r="BS8" s="420"/>
      <c r="BT8" s="420"/>
      <c r="BU8" s="421"/>
      <c r="BV8" s="419">
        <v>825677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0.44</v>
      </c>
      <c r="CU8" s="523"/>
      <c r="CV8" s="523"/>
      <c r="CW8" s="523"/>
      <c r="CX8" s="523"/>
      <c r="CY8" s="523"/>
      <c r="CZ8" s="523"/>
      <c r="DA8" s="524"/>
      <c r="DB8" s="522">
        <v>0.43</v>
      </c>
      <c r="DC8" s="523"/>
      <c r="DD8" s="523"/>
      <c r="DE8" s="523"/>
      <c r="DF8" s="523"/>
      <c r="DG8" s="523"/>
      <c r="DH8" s="523"/>
      <c r="DI8" s="524"/>
    </row>
    <row r="9" spans="1:119" ht="18.75" customHeight="1" thickBot="1">
      <c r="A9" s="181"/>
      <c r="B9" s="551" t="s">
        <v>106</v>
      </c>
      <c r="C9" s="552"/>
      <c r="D9" s="552"/>
      <c r="E9" s="552"/>
      <c r="F9" s="552"/>
      <c r="G9" s="552"/>
      <c r="H9" s="552"/>
      <c r="I9" s="552"/>
      <c r="J9" s="552"/>
      <c r="K9" s="470"/>
      <c r="L9" s="553" t="s">
        <v>107</v>
      </c>
      <c r="M9" s="554"/>
      <c r="N9" s="554"/>
      <c r="O9" s="554"/>
      <c r="P9" s="554"/>
      <c r="Q9" s="555"/>
      <c r="R9" s="556">
        <v>30941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108446</v>
      </c>
      <c r="BO9" s="420"/>
      <c r="BP9" s="420"/>
      <c r="BQ9" s="420"/>
      <c r="BR9" s="420"/>
      <c r="BS9" s="420"/>
      <c r="BT9" s="420"/>
      <c r="BU9" s="421"/>
      <c r="BV9" s="419">
        <v>-16211</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12.8</v>
      </c>
      <c r="CU9" s="417"/>
      <c r="CV9" s="417"/>
      <c r="CW9" s="417"/>
      <c r="CX9" s="417"/>
      <c r="CY9" s="417"/>
      <c r="CZ9" s="417"/>
      <c r="DA9" s="418"/>
      <c r="DB9" s="416">
        <v>12</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112</v>
      </c>
      <c r="M10" s="376"/>
      <c r="N10" s="376"/>
      <c r="O10" s="376"/>
      <c r="P10" s="376"/>
      <c r="Q10" s="377"/>
      <c r="R10" s="372">
        <v>29066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414189</v>
      </c>
      <c r="BO10" s="420"/>
      <c r="BP10" s="420"/>
      <c r="BQ10" s="420"/>
      <c r="BR10" s="420"/>
      <c r="BS10" s="420"/>
      <c r="BT10" s="420"/>
      <c r="BU10" s="421"/>
      <c r="BV10" s="419">
        <v>422470</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299147</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c r="A12" s="181"/>
      <c r="B12" s="525" t="s">
        <v>122</v>
      </c>
      <c r="C12" s="526"/>
      <c r="D12" s="526"/>
      <c r="E12" s="526"/>
      <c r="F12" s="526"/>
      <c r="G12" s="526"/>
      <c r="H12" s="526"/>
      <c r="I12" s="526"/>
      <c r="J12" s="526"/>
      <c r="K12" s="527"/>
      <c r="L12" s="534" t="s">
        <v>123</v>
      </c>
      <c r="M12" s="535"/>
      <c r="N12" s="535"/>
      <c r="O12" s="535"/>
      <c r="P12" s="535"/>
      <c r="Q12" s="536"/>
      <c r="R12" s="537">
        <v>32881</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933489</v>
      </c>
      <c r="BO12" s="420"/>
      <c r="BP12" s="420"/>
      <c r="BQ12" s="420"/>
      <c r="BR12" s="420"/>
      <c r="BS12" s="420"/>
      <c r="BT12" s="420"/>
      <c r="BU12" s="421"/>
      <c r="BV12" s="419">
        <v>454790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129</v>
      </c>
      <c r="N13" s="504"/>
      <c r="O13" s="504"/>
      <c r="P13" s="504"/>
      <c r="Q13" s="505"/>
      <c r="R13" s="506">
        <v>32671</v>
      </c>
      <c r="S13" s="507"/>
      <c r="T13" s="507"/>
      <c r="U13" s="507"/>
      <c r="V13" s="508"/>
      <c r="W13" s="509" t="s">
        <v>130</v>
      </c>
      <c r="X13" s="405"/>
      <c r="Y13" s="405"/>
      <c r="Z13" s="405"/>
      <c r="AA13" s="405"/>
      <c r="AB13" s="406"/>
      <c r="AC13" s="372">
        <v>1030</v>
      </c>
      <c r="AD13" s="373"/>
      <c r="AE13" s="373"/>
      <c r="AF13" s="373"/>
      <c r="AG13" s="374"/>
      <c r="AH13" s="372">
        <v>1095</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-111707</v>
      </c>
      <c r="BO13" s="420"/>
      <c r="BP13" s="420"/>
      <c r="BQ13" s="420"/>
      <c r="BR13" s="420"/>
      <c r="BS13" s="420"/>
      <c r="BT13" s="420"/>
      <c r="BU13" s="421"/>
      <c r="BV13" s="419">
        <v>-48531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8.5</v>
      </c>
      <c r="CU13" s="417"/>
      <c r="CV13" s="417"/>
      <c r="CW13" s="417"/>
      <c r="CX13" s="417"/>
      <c r="CY13" s="417"/>
      <c r="CZ13" s="417"/>
      <c r="DA13" s="418"/>
      <c r="DB13" s="416">
        <v>8.5</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32630</v>
      </c>
      <c r="S14" s="507"/>
      <c r="T14" s="507"/>
      <c r="U14" s="507"/>
      <c r="V14" s="508"/>
      <c r="W14" s="510"/>
      <c r="X14" s="408"/>
      <c r="Y14" s="408"/>
      <c r="Z14" s="408"/>
      <c r="AA14" s="408"/>
      <c r="AB14" s="409"/>
      <c r="AC14" s="499">
        <v>7.8</v>
      </c>
      <c r="AD14" s="500"/>
      <c r="AE14" s="500"/>
      <c r="AF14" s="500"/>
      <c r="AG14" s="501"/>
      <c r="AH14" s="499">
        <v>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1.9</v>
      </c>
      <c r="CU14" s="517"/>
      <c r="CV14" s="517"/>
      <c r="CW14" s="517"/>
      <c r="CX14" s="517"/>
      <c r="CY14" s="517"/>
      <c r="CZ14" s="517"/>
      <c r="DA14" s="518"/>
      <c r="DB14" s="516">
        <v>8.6999999999999993</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129</v>
      </c>
      <c r="N15" s="504"/>
      <c r="O15" s="504"/>
      <c r="P15" s="504"/>
      <c r="Q15" s="505"/>
      <c r="R15" s="506">
        <v>32438</v>
      </c>
      <c r="S15" s="507"/>
      <c r="T15" s="507"/>
      <c r="U15" s="507"/>
      <c r="V15" s="508"/>
      <c r="W15" s="509" t="s">
        <v>137</v>
      </c>
      <c r="X15" s="405"/>
      <c r="Y15" s="405"/>
      <c r="Z15" s="405"/>
      <c r="AA15" s="405"/>
      <c r="AB15" s="406"/>
      <c r="AC15" s="372">
        <v>2154</v>
      </c>
      <c r="AD15" s="373"/>
      <c r="AE15" s="373"/>
      <c r="AF15" s="373"/>
      <c r="AG15" s="374"/>
      <c r="AH15" s="372">
        <v>2022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3098107</v>
      </c>
      <c r="BO15" s="449"/>
      <c r="BP15" s="449"/>
      <c r="BQ15" s="449"/>
      <c r="BR15" s="449"/>
      <c r="BS15" s="449"/>
      <c r="BT15" s="449"/>
      <c r="BU15" s="450"/>
      <c r="BV15" s="448">
        <v>2952088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16.3</v>
      </c>
      <c r="AD16" s="500"/>
      <c r="AE16" s="500"/>
      <c r="AF16" s="500"/>
      <c r="AG16" s="501"/>
      <c r="AH16" s="499">
        <v>16.7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6935156</v>
      </c>
      <c r="BO16" s="420"/>
      <c r="BP16" s="420"/>
      <c r="BQ16" s="420"/>
      <c r="BR16" s="420"/>
      <c r="BS16" s="420"/>
      <c r="BT16" s="420"/>
      <c r="BU16" s="421"/>
      <c r="BV16" s="419">
        <v>6780698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9991</v>
      </c>
      <c r="AD17" s="373"/>
      <c r="AE17" s="373"/>
      <c r="AF17" s="373"/>
      <c r="AG17" s="374"/>
      <c r="AH17" s="372">
        <v>8991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3863268</v>
      </c>
      <c r="BO17" s="420"/>
      <c r="BP17" s="420"/>
      <c r="BQ17" s="420"/>
      <c r="BR17" s="420"/>
      <c r="BS17" s="420"/>
      <c r="BT17" s="420"/>
      <c r="BU17" s="421"/>
      <c r="BV17" s="419">
        <v>3696142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147</v>
      </c>
      <c r="C18" s="470"/>
      <c r="D18" s="470"/>
      <c r="E18" s="471"/>
      <c r="F18" s="471"/>
      <c r="G18" s="471"/>
      <c r="H18" s="471"/>
      <c r="I18" s="471"/>
      <c r="J18" s="471"/>
      <c r="K18" s="471"/>
      <c r="L18" s="472">
        <v>26.96</v>
      </c>
      <c r="M18" s="472"/>
      <c r="N18" s="472"/>
      <c r="O18" s="472"/>
      <c r="P18" s="472"/>
      <c r="Q18" s="472"/>
      <c r="R18" s="473"/>
      <c r="S18" s="473"/>
      <c r="T18" s="473"/>
      <c r="U18" s="473"/>
      <c r="V18" s="474"/>
      <c r="W18" s="490"/>
      <c r="X18" s="491"/>
      <c r="Y18" s="491"/>
      <c r="Z18" s="491"/>
      <c r="AA18" s="491"/>
      <c r="AB18" s="515"/>
      <c r="AC18" s="389">
        <v>75.8</v>
      </c>
      <c r="AD18" s="390"/>
      <c r="AE18" s="390"/>
      <c r="AF18" s="390"/>
      <c r="AG18" s="475"/>
      <c r="AH18" s="389">
        <v>74.3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6946590</v>
      </c>
      <c r="BO18" s="420"/>
      <c r="BP18" s="420"/>
      <c r="BQ18" s="420"/>
      <c r="BR18" s="420"/>
      <c r="BS18" s="420"/>
      <c r="BT18" s="420"/>
      <c r="BU18" s="421"/>
      <c r="BV18" s="419">
        <v>6398894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149</v>
      </c>
      <c r="C19" s="470"/>
      <c r="D19" s="470"/>
      <c r="E19" s="471"/>
      <c r="F19" s="471"/>
      <c r="G19" s="471"/>
      <c r="H19" s="471"/>
      <c r="I19" s="471"/>
      <c r="J19" s="471"/>
      <c r="K19" s="471"/>
      <c r="L19" s="479">
        <v>1148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12705491</v>
      </c>
      <c r="BO19" s="420"/>
      <c r="BP19" s="420"/>
      <c r="BQ19" s="420"/>
      <c r="BR19" s="420"/>
      <c r="BS19" s="420"/>
      <c r="BT19" s="420"/>
      <c r="BU19" s="421"/>
      <c r="BV19" s="419">
        <v>11138343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151</v>
      </c>
      <c r="C20" s="470"/>
      <c r="D20" s="470"/>
      <c r="E20" s="471"/>
      <c r="F20" s="471"/>
      <c r="G20" s="471"/>
      <c r="H20" s="471"/>
      <c r="I20" s="471"/>
      <c r="J20" s="471"/>
      <c r="K20" s="471"/>
      <c r="L20" s="479">
        <v>10680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10726187</v>
      </c>
      <c r="BO22" s="449"/>
      <c r="BP22" s="449"/>
      <c r="BQ22" s="449"/>
      <c r="BR22" s="449"/>
      <c r="BS22" s="449"/>
      <c r="BT22" s="449"/>
      <c r="BU22" s="450"/>
      <c r="BV22" s="448">
        <v>12057423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8357027</v>
      </c>
      <c r="BO23" s="420"/>
      <c r="BP23" s="420"/>
      <c r="BQ23" s="420"/>
      <c r="BR23" s="420"/>
      <c r="BS23" s="420"/>
      <c r="BT23" s="420"/>
      <c r="BU23" s="421"/>
      <c r="BV23" s="419">
        <v>9120064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161</v>
      </c>
      <c r="F24" s="376"/>
      <c r="G24" s="376"/>
      <c r="H24" s="376"/>
      <c r="I24" s="376"/>
      <c r="J24" s="376"/>
      <c r="K24" s="377"/>
      <c r="L24" s="372">
        <v>1</v>
      </c>
      <c r="M24" s="373"/>
      <c r="N24" s="373"/>
      <c r="O24" s="373"/>
      <c r="P24" s="374"/>
      <c r="Q24" s="372">
        <v>7580</v>
      </c>
      <c r="R24" s="373"/>
      <c r="S24" s="373"/>
      <c r="T24" s="373"/>
      <c r="U24" s="373"/>
      <c r="V24" s="374"/>
      <c r="W24" s="462"/>
      <c r="X24" s="399"/>
      <c r="Y24" s="400"/>
      <c r="Z24" s="375" t="s">
        <v>162</v>
      </c>
      <c r="AA24" s="376"/>
      <c r="AB24" s="376"/>
      <c r="AC24" s="376"/>
      <c r="AD24" s="376"/>
      <c r="AE24" s="376"/>
      <c r="AF24" s="376"/>
      <c r="AG24" s="377"/>
      <c r="AH24" s="372">
        <v>196</v>
      </c>
      <c r="AI24" s="373"/>
      <c r="AJ24" s="373"/>
      <c r="AK24" s="373"/>
      <c r="AL24" s="374"/>
      <c r="AM24" s="372">
        <v>598388</v>
      </c>
      <c r="AN24" s="373"/>
      <c r="AO24" s="373"/>
      <c r="AP24" s="373"/>
      <c r="AQ24" s="373"/>
      <c r="AR24" s="374"/>
      <c r="AS24" s="372">
        <v>3053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7122581</v>
      </c>
      <c r="BO24" s="420"/>
      <c r="BP24" s="420"/>
      <c r="BQ24" s="420"/>
      <c r="BR24" s="420"/>
      <c r="BS24" s="420"/>
      <c r="BT24" s="420"/>
      <c r="BU24" s="421"/>
      <c r="BV24" s="419">
        <v>8041376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164</v>
      </c>
      <c r="F25" s="376"/>
      <c r="G25" s="376"/>
      <c r="H25" s="376"/>
      <c r="I25" s="376"/>
      <c r="J25" s="376"/>
      <c r="K25" s="377"/>
      <c r="L25" s="372">
        <v>1</v>
      </c>
      <c r="M25" s="373"/>
      <c r="N25" s="373"/>
      <c r="O25" s="373"/>
      <c r="P25" s="374"/>
      <c r="Q25" s="372">
        <v>6230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671164</v>
      </c>
      <c r="BO25" s="449"/>
      <c r="BP25" s="449"/>
      <c r="BQ25" s="449"/>
      <c r="BR25" s="449"/>
      <c r="BS25" s="449"/>
      <c r="BT25" s="449"/>
      <c r="BU25" s="450"/>
      <c r="BV25" s="448">
        <v>738929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167</v>
      </c>
      <c r="F26" s="376"/>
      <c r="G26" s="376"/>
      <c r="H26" s="376"/>
      <c r="I26" s="376"/>
      <c r="J26" s="376"/>
      <c r="K26" s="377"/>
      <c r="L26" s="372">
        <v>1</v>
      </c>
      <c r="M26" s="373"/>
      <c r="N26" s="373"/>
      <c r="O26" s="373"/>
      <c r="P26" s="374"/>
      <c r="Q26" s="372">
        <v>5910</v>
      </c>
      <c r="R26" s="373"/>
      <c r="S26" s="373"/>
      <c r="T26" s="373"/>
      <c r="U26" s="373"/>
      <c r="V26" s="374"/>
      <c r="W26" s="462"/>
      <c r="X26" s="399"/>
      <c r="Y26" s="400"/>
      <c r="Z26" s="375" t="s">
        <v>168</v>
      </c>
      <c r="AA26" s="430"/>
      <c r="AB26" s="430"/>
      <c r="AC26" s="430"/>
      <c r="AD26" s="430"/>
      <c r="AE26" s="430"/>
      <c r="AF26" s="430"/>
      <c r="AG26" s="431"/>
      <c r="AH26" s="372">
        <v>2</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171</v>
      </c>
      <c r="F27" s="376"/>
      <c r="G27" s="376"/>
      <c r="H27" s="376"/>
      <c r="I27" s="376"/>
      <c r="J27" s="376"/>
      <c r="K27" s="377"/>
      <c r="L27" s="372">
        <v>1</v>
      </c>
      <c r="M27" s="373"/>
      <c r="N27" s="373"/>
      <c r="O27" s="373"/>
      <c r="P27" s="374"/>
      <c r="Q27" s="372">
        <v>3100</v>
      </c>
      <c r="R27" s="373"/>
      <c r="S27" s="373"/>
      <c r="T27" s="373"/>
      <c r="U27" s="373"/>
      <c r="V27" s="374"/>
      <c r="W27" s="462"/>
      <c r="X27" s="399"/>
      <c r="Y27" s="400"/>
      <c r="Z27" s="375" t="s">
        <v>172</v>
      </c>
      <c r="AA27" s="376"/>
      <c r="AB27" s="376"/>
      <c r="AC27" s="376"/>
      <c r="AD27" s="376"/>
      <c r="AE27" s="376"/>
      <c r="AF27" s="376"/>
      <c r="AG27" s="377"/>
      <c r="AH27" s="372">
        <v>1</v>
      </c>
      <c r="AI27" s="373"/>
      <c r="AJ27" s="373"/>
      <c r="AK27" s="373"/>
      <c r="AL27" s="374"/>
      <c r="AM27" s="372" t="s">
        <v>169</v>
      </c>
      <c r="AN27" s="373"/>
      <c r="AO27" s="373"/>
      <c r="AP27" s="373"/>
      <c r="AQ27" s="373"/>
      <c r="AR27" s="374"/>
      <c r="AS27" s="372" t="s">
        <v>169</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137435</v>
      </c>
      <c r="BO27" s="454"/>
      <c r="BP27" s="454"/>
      <c r="BQ27" s="454"/>
      <c r="BR27" s="454"/>
      <c r="BS27" s="454"/>
      <c r="BT27" s="454"/>
      <c r="BU27" s="455"/>
      <c r="BV27" s="453">
        <v>137327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174</v>
      </c>
      <c r="F28" s="376"/>
      <c r="G28" s="376"/>
      <c r="H28" s="376"/>
      <c r="I28" s="376"/>
      <c r="J28" s="376"/>
      <c r="K28" s="377"/>
      <c r="L28" s="372">
        <v>1</v>
      </c>
      <c r="M28" s="373"/>
      <c r="N28" s="373"/>
      <c r="O28" s="373"/>
      <c r="P28" s="374"/>
      <c r="Q28" s="372">
        <v>2540</v>
      </c>
      <c r="R28" s="373"/>
      <c r="S28" s="373"/>
      <c r="T28" s="373"/>
      <c r="U28" s="373"/>
      <c r="V28" s="374"/>
      <c r="W28" s="462"/>
      <c r="X28" s="399"/>
      <c r="Y28" s="400"/>
      <c r="Z28" s="375" t="s">
        <v>175</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1026342</v>
      </c>
      <c r="BO28" s="449"/>
      <c r="BP28" s="449"/>
      <c r="BQ28" s="449"/>
      <c r="BR28" s="449"/>
      <c r="BS28" s="449"/>
      <c r="BT28" s="449"/>
      <c r="BU28" s="450"/>
      <c r="BV28" s="448">
        <v>1545642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177</v>
      </c>
      <c r="F29" s="376"/>
      <c r="G29" s="376"/>
      <c r="H29" s="376"/>
      <c r="I29" s="376"/>
      <c r="J29" s="376"/>
      <c r="K29" s="377"/>
      <c r="L29" s="372">
        <v>14</v>
      </c>
      <c r="M29" s="373"/>
      <c r="N29" s="373"/>
      <c r="O29" s="373"/>
      <c r="P29" s="374"/>
      <c r="Q29" s="372">
        <v>2340</v>
      </c>
      <c r="R29" s="373"/>
      <c r="S29" s="373"/>
      <c r="T29" s="373"/>
      <c r="U29" s="373"/>
      <c r="V29" s="374"/>
      <c r="W29" s="463"/>
      <c r="X29" s="464"/>
      <c r="Y29" s="465"/>
      <c r="Z29" s="375" t="s">
        <v>178</v>
      </c>
      <c r="AA29" s="376"/>
      <c r="AB29" s="376"/>
      <c r="AC29" s="376"/>
      <c r="AD29" s="376"/>
      <c r="AE29" s="376"/>
      <c r="AF29" s="376"/>
      <c r="AG29" s="377"/>
      <c r="AH29" s="372">
        <v>197</v>
      </c>
      <c r="AI29" s="373"/>
      <c r="AJ29" s="373"/>
      <c r="AK29" s="373"/>
      <c r="AL29" s="374"/>
      <c r="AM29" s="372">
        <v>602499</v>
      </c>
      <c r="AN29" s="373"/>
      <c r="AO29" s="373"/>
      <c r="AP29" s="373"/>
      <c r="AQ29" s="373"/>
      <c r="AR29" s="374"/>
      <c r="AS29" s="372">
        <v>3058</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80394</v>
      </c>
      <c r="BO29" s="420"/>
      <c r="BP29" s="420"/>
      <c r="BQ29" s="420"/>
      <c r="BR29" s="420"/>
      <c r="BS29" s="420"/>
      <c r="BT29" s="420"/>
      <c r="BU29" s="421"/>
      <c r="BV29" s="419">
        <v>350607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96.9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3951261</v>
      </c>
      <c r="BO30" s="454"/>
      <c r="BP30" s="454"/>
      <c r="BQ30" s="454"/>
      <c r="BR30" s="454"/>
      <c r="BS30" s="454"/>
      <c r="BT30" s="454"/>
      <c r="BU30" s="455"/>
      <c r="BV30" s="453">
        <v>3330289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IF('各会計、関係団体の財政状況及び健全化判断比率'!B30="","",'各会計、関係団体の財政状況及び健全化判断比率'!B30)</f>
        <v>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南部水道企業団</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土地区画整理事業特別会計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島尻消防組合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沖縄県市町村自治会館組合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沖縄県介護保険広域連合（一般会計）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沖縄県介護保険広域連合（特別会計）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沖縄県後期高齢者医療広域連合（一般会計等）</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沖縄県後期高齢者医療広域連合（特別会計）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南部広域市町村圏事務組合（一般会計）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14</v>
      </c>
      <c r="BX42" s="367"/>
      <c r="BY42" s="368" t="str">
        <f>IF('各会計、関係団体の財政状況及び健全化判断比率'!B76="","",'各会計、関係団体の財政状況及び健全化判断比率'!B76)</f>
        <v>南部広域市町村圏事務組合（ふるさと市町村圏基金特別会計）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15</v>
      </c>
      <c r="BX43" s="367"/>
      <c r="BY43" s="368" t="str">
        <f>IF('各会計、関係団体の財政状況及び健全化判断比率'!B77="","",'各会計、関係団体の財政状況及び健全化判断比率'!B77)</f>
        <v>南部広域市町村圏事務組合（いなんせ斎苑特別会計）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UleLsD3iXOjJ1tlvYCHbYooHlwNVumeYKZHM58dn6gP9IewBi6JidR+s3tDfT3/Up7k9RZcIQxykggMI/E9pUg==" saltValue="NgmcjjzqpzfEF43A7K1bc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workbookViewId="0">
      <selection activeCell="B25" sqref="B25:Q25"/>
    </sheetView>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216</v>
      </c>
      <c r="C5" s="680"/>
      <c r="D5" s="680"/>
      <c r="E5" s="680"/>
      <c r="F5" s="680"/>
      <c r="G5" s="680"/>
      <c r="H5" s="680"/>
      <c r="I5" s="680"/>
      <c r="J5" s="680"/>
      <c r="K5" s="680"/>
      <c r="L5" s="680"/>
      <c r="M5" s="680"/>
      <c r="N5" s="680"/>
      <c r="O5" s="680"/>
      <c r="P5" s="680"/>
      <c r="Q5" s="681"/>
      <c r="R5" s="676">
        <v>3008963</v>
      </c>
      <c r="S5" s="677"/>
      <c r="T5" s="677"/>
      <c r="U5" s="677"/>
      <c r="V5" s="677"/>
      <c r="W5" s="677"/>
      <c r="X5" s="677"/>
      <c r="Y5" s="702"/>
      <c r="Z5" s="715">
        <v>16</v>
      </c>
      <c r="AA5" s="715"/>
      <c r="AB5" s="715"/>
      <c r="AC5" s="715"/>
      <c r="AD5" s="716">
        <v>3005397</v>
      </c>
      <c r="AE5" s="716"/>
      <c r="AF5" s="716"/>
      <c r="AG5" s="716"/>
      <c r="AH5" s="716"/>
      <c r="AI5" s="716"/>
      <c r="AJ5" s="716"/>
      <c r="AK5" s="716"/>
      <c r="AL5" s="703">
        <v>38.700000000000003</v>
      </c>
      <c r="AM5" s="685"/>
      <c r="AN5" s="685"/>
      <c r="AO5" s="704"/>
      <c r="AP5" s="679" t="s">
        <v>217</v>
      </c>
      <c r="AQ5" s="680"/>
      <c r="AR5" s="680"/>
      <c r="AS5" s="680"/>
      <c r="AT5" s="680"/>
      <c r="AU5" s="680"/>
      <c r="AV5" s="680"/>
      <c r="AW5" s="680"/>
      <c r="AX5" s="680"/>
      <c r="AY5" s="680"/>
      <c r="AZ5" s="680"/>
      <c r="BA5" s="680"/>
      <c r="BB5" s="680"/>
      <c r="BC5" s="680"/>
      <c r="BD5" s="680"/>
      <c r="BE5" s="680"/>
      <c r="BF5" s="681"/>
      <c r="BG5" s="621">
        <v>3008963</v>
      </c>
      <c r="BH5" s="622"/>
      <c r="BI5" s="622"/>
      <c r="BJ5" s="622"/>
      <c r="BK5" s="622"/>
      <c r="BL5" s="622"/>
      <c r="BM5" s="622"/>
      <c r="BN5" s="623"/>
      <c r="BO5" s="659">
        <v>100</v>
      </c>
      <c r="BP5" s="659"/>
      <c r="BQ5" s="659"/>
      <c r="BR5" s="659"/>
      <c r="BS5" s="660" t="s">
        <v>121</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c r="B6" s="618" t="s">
        <v>221</v>
      </c>
      <c r="C6" s="619"/>
      <c r="D6" s="619"/>
      <c r="E6" s="619"/>
      <c r="F6" s="619"/>
      <c r="G6" s="619"/>
      <c r="H6" s="619"/>
      <c r="I6" s="619"/>
      <c r="J6" s="619"/>
      <c r="K6" s="619"/>
      <c r="L6" s="619"/>
      <c r="M6" s="619"/>
      <c r="N6" s="619"/>
      <c r="O6" s="619"/>
      <c r="P6" s="619"/>
      <c r="Q6" s="620"/>
      <c r="R6" s="621">
        <v>99597</v>
      </c>
      <c r="S6" s="622"/>
      <c r="T6" s="622"/>
      <c r="U6" s="622"/>
      <c r="V6" s="622"/>
      <c r="W6" s="622"/>
      <c r="X6" s="622"/>
      <c r="Y6" s="623"/>
      <c r="Z6" s="659">
        <v>0.5</v>
      </c>
      <c r="AA6" s="659"/>
      <c r="AB6" s="659"/>
      <c r="AC6" s="659"/>
      <c r="AD6" s="660">
        <v>99597</v>
      </c>
      <c r="AE6" s="660"/>
      <c r="AF6" s="660"/>
      <c r="AG6" s="660"/>
      <c r="AH6" s="660"/>
      <c r="AI6" s="660"/>
      <c r="AJ6" s="660"/>
      <c r="AK6" s="660"/>
      <c r="AL6" s="624">
        <v>1.3</v>
      </c>
      <c r="AM6" s="625"/>
      <c r="AN6" s="625"/>
      <c r="AO6" s="661"/>
      <c r="AP6" s="618" t="s">
        <v>222</v>
      </c>
      <c r="AQ6" s="619"/>
      <c r="AR6" s="619"/>
      <c r="AS6" s="619"/>
      <c r="AT6" s="619"/>
      <c r="AU6" s="619"/>
      <c r="AV6" s="619"/>
      <c r="AW6" s="619"/>
      <c r="AX6" s="619"/>
      <c r="AY6" s="619"/>
      <c r="AZ6" s="619"/>
      <c r="BA6" s="619"/>
      <c r="BB6" s="619"/>
      <c r="BC6" s="619"/>
      <c r="BD6" s="619"/>
      <c r="BE6" s="619"/>
      <c r="BF6" s="620"/>
      <c r="BG6" s="621">
        <v>3008963</v>
      </c>
      <c r="BH6" s="622"/>
      <c r="BI6" s="622"/>
      <c r="BJ6" s="622"/>
      <c r="BK6" s="622"/>
      <c r="BL6" s="622"/>
      <c r="BM6" s="622"/>
      <c r="BN6" s="623"/>
      <c r="BO6" s="659">
        <v>100</v>
      </c>
      <c r="BP6" s="659"/>
      <c r="BQ6" s="659"/>
      <c r="BR6" s="659"/>
      <c r="BS6" s="660" t="s">
        <v>121</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111578</v>
      </c>
      <c r="CS6" s="622"/>
      <c r="CT6" s="622"/>
      <c r="CU6" s="622"/>
      <c r="CV6" s="622"/>
      <c r="CW6" s="622"/>
      <c r="CX6" s="622"/>
      <c r="CY6" s="623"/>
      <c r="CZ6" s="703">
        <v>0.6</v>
      </c>
      <c r="DA6" s="685"/>
      <c r="DB6" s="685"/>
      <c r="DC6" s="705"/>
      <c r="DD6" s="627" t="s">
        <v>121</v>
      </c>
      <c r="DE6" s="622"/>
      <c r="DF6" s="622"/>
      <c r="DG6" s="622"/>
      <c r="DH6" s="622"/>
      <c r="DI6" s="622"/>
      <c r="DJ6" s="622"/>
      <c r="DK6" s="622"/>
      <c r="DL6" s="622"/>
      <c r="DM6" s="622"/>
      <c r="DN6" s="622"/>
      <c r="DO6" s="622"/>
      <c r="DP6" s="623"/>
      <c r="DQ6" s="627">
        <v>111578</v>
      </c>
      <c r="DR6" s="622"/>
      <c r="DS6" s="622"/>
      <c r="DT6" s="622"/>
      <c r="DU6" s="622"/>
      <c r="DV6" s="622"/>
      <c r="DW6" s="622"/>
      <c r="DX6" s="622"/>
      <c r="DY6" s="622"/>
      <c r="DZ6" s="622"/>
      <c r="EA6" s="622"/>
      <c r="EB6" s="622"/>
      <c r="EC6" s="658"/>
    </row>
    <row r="7" spans="2:143" ht="11.25" customHeight="1">
      <c r="B7" s="618" t="s">
        <v>224</v>
      </c>
      <c r="C7" s="619"/>
      <c r="D7" s="619"/>
      <c r="E7" s="619"/>
      <c r="F7" s="619"/>
      <c r="G7" s="619"/>
      <c r="H7" s="619"/>
      <c r="I7" s="619"/>
      <c r="J7" s="619"/>
      <c r="K7" s="619"/>
      <c r="L7" s="619"/>
      <c r="M7" s="619"/>
      <c r="N7" s="619"/>
      <c r="O7" s="619"/>
      <c r="P7" s="619"/>
      <c r="Q7" s="620"/>
      <c r="R7" s="621">
        <v>528</v>
      </c>
      <c r="S7" s="622"/>
      <c r="T7" s="622"/>
      <c r="U7" s="622"/>
      <c r="V7" s="622"/>
      <c r="W7" s="622"/>
      <c r="X7" s="622"/>
      <c r="Y7" s="623"/>
      <c r="Z7" s="659">
        <v>0</v>
      </c>
      <c r="AA7" s="659"/>
      <c r="AB7" s="659"/>
      <c r="AC7" s="659"/>
      <c r="AD7" s="660">
        <v>528</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1276531</v>
      </c>
      <c r="BH7" s="622"/>
      <c r="BI7" s="622"/>
      <c r="BJ7" s="622"/>
      <c r="BK7" s="622"/>
      <c r="BL7" s="622"/>
      <c r="BM7" s="622"/>
      <c r="BN7" s="623"/>
      <c r="BO7" s="659">
        <v>42.4</v>
      </c>
      <c r="BP7" s="659"/>
      <c r="BQ7" s="659"/>
      <c r="BR7" s="659"/>
      <c r="BS7" s="660" t="s">
        <v>121</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3306813</v>
      </c>
      <c r="CS7" s="622"/>
      <c r="CT7" s="622"/>
      <c r="CU7" s="622"/>
      <c r="CV7" s="622"/>
      <c r="CW7" s="622"/>
      <c r="CX7" s="622"/>
      <c r="CY7" s="623"/>
      <c r="CZ7" s="659">
        <v>18.7</v>
      </c>
      <c r="DA7" s="659"/>
      <c r="DB7" s="659"/>
      <c r="DC7" s="659"/>
      <c r="DD7" s="627">
        <v>3243</v>
      </c>
      <c r="DE7" s="622"/>
      <c r="DF7" s="622"/>
      <c r="DG7" s="622"/>
      <c r="DH7" s="622"/>
      <c r="DI7" s="622"/>
      <c r="DJ7" s="622"/>
      <c r="DK7" s="622"/>
      <c r="DL7" s="622"/>
      <c r="DM7" s="622"/>
      <c r="DN7" s="622"/>
      <c r="DO7" s="622"/>
      <c r="DP7" s="623"/>
      <c r="DQ7" s="627">
        <v>3178838</v>
      </c>
      <c r="DR7" s="622"/>
      <c r="DS7" s="622"/>
      <c r="DT7" s="622"/>
      <c r="DU7" s="622"/>
      <c r="DV7" s="622"/>
      <c r="DW7" s="622"/>
      <c r="DX7" s="622"/>
      <c r="DY7" s="622"/>
      <c r="DZ7" s="622"/>
      <c r="EA7" s="622"/>
      <c r="EB7" s="622"/>
      <c r="EC7" s="658"/>
    </row>
    <row r="8" spans="2:143" ht="11.25" customHeight="1">
      <c r="B8" s="618" t="s">
        <v>227</v>
      </c>
      <c r="C8" s="619"/>
      <c r="D8" s="619"/>
      <c r="E8" s="619"/>
      <c r="F8" s="619"/>
      <c r="G8" s="619"/>
      <c r="H8" s="619"/>
      <c r="I8" s="619"/>
      <c r="J8" s="619"/>
      <c r="K8" s="619"/>
      <c r="L8" s="619"/>
      <c r="M8" s="619"/>
      <c r="N8" s="619"/>
      <c r="O8" s="619"/>
      <c r="P8" s="619"/>
      <c r="Q8" s="620"/>
      <c r="R8" s="621">
        <v>6688</v>
      </c>
      <c r="S8" s="622"/>
      <c r="T8" s="622"/>
      <c r="U8" s="622"/>
      <c r="V8" s="622"/>
      <c r="W8" s="622"/>
      <c r="X8" s="622"/>
      <c r="Y8" s="623"/>
      <c r="Z8" s="659">
        <v>0</v>
      </c>
      <c r="AA8" s="659"/>
      <c r="AB8" s="659"/>
      <c r="AC8" s="659"/>
      <c r="AD8" s="660">
        <v>6688</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55676</v>
      </c>
      <c r="BH8" s="622"/>
      <c r="BI8" s="622"/>
      <c r="BJ8" s="622"/>
      <c r="BK8" s="622"/>
      <c r="BL8" s="622"/>
      <c r="BM8" s="622"/>
      <c r="BN8" s="623"/>
      <c r="BO8" s="659">
        <v>1.9</v>
      </c>
      <c r="BP8" s="659"/>
      <c r="BQ8" s="659"/>
      <c r="BR8" s="659"/>
      <c r="BS8" s="660" t="s">
        <v>121</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7824928</v>
      </c>
      <c r="CS8" s="622"/>
      <c r="CT8" s="622"/>
      <c r="CU8" s="622"/>
      <c r="CV8" s="622"/>
      <c r="CW8" s="622"/>
      <c r="CX8" s="622"/>
      <c r="CY8" s="623"/>
      <c r="CZ8" s="659">
        <v>44.1</v>
      </c>
      <c r="DA8" s="659"/>
      <c r="DB8" s="659"/>
      <c r="DC8" s="659"/>
      <c r="DD8" s="627">
        <v>495</v>
      </c>
      <c r="DE8" s="622"/>
      <c r="DF8" s="622"/>
      <c r="DG8" s="622"/>
      <c r="DH8" s="622"/>
      <c r="DI8" s="622"/>
      <c r="DJ8" s="622"/>
      <c r="DK8" s="622"/>
      <c r="DL8" s="622"/>
      <c r="DM8" s="622"/>
      <c r="DN8" s="622"/>
      <c r="DO8" s="622"/>
      <c r="DP8" s="623"/>
      <c r="DQ8" s="627">
        <v>3329518</v>
      </c>
      <c r="DR8" s="622"/>
      <c r="DS8" s="622"/>
      <c r="DT8" s="622"/>
      <c r="DU8" s="622"/>
      <c r="DV8" s="622"/>
      <c r="DW8" s="622"/>
      <c r="DX8" s="622"/>
      <c r="DY8" s="622"/>
      <c r="DZ8" s="622"/>
      <c r="EA8" s="622"/>
      <c r="EB8" s="622"/>
      <c r="EC8" s="658"/>
    </row>
    <row r="9" spans="2:143" ht="11.25" customHeight="1">
      <c r="B9" s="618" t="s">
        <v>230</v>
      </c>
      <c r="C9" s="619"/>
      <c r="D9" s="619"/>
      <c r="E9" s="619"/>
      <c r="F9" s="619"/>
      <c r="G9" s="619"/>
      <c r="H9" s="619"/>
      <c r="I9" s="619"/>
      <c r="J9" s="619"/>
      <c r="K9" s="619"/>
      <c r="L9" s="619"/>
      <c r="M9" s="619"/>
      <c r="N9" s="619"/>
      <c r="O9" s="619"/>
      <c r="P9" s="619"/>
      <c r="Q9" s="620"/>
      <c r="R9" s="621">
        <v>7428</v>
      </c>
      <c r="S9" s="622"/>
      <c r="T9" s="622"/>
      <c r="U9" s="622"/>
      <c r="V9" s="622"/>
      <c r="W9" s="622"/>
      <c r="X9" s="622"/>
      <c r="Y9" s="623"/>
      <c r="Z9" s="659">
        <v>0</v>
      </c>
      <c r="AA9" s="659"/>
      <c r="AB9" s="659"/>
      <c r="AC9" s="659"/>
      <c r="AD9" s="660">
        <v>7428</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1116457</v>
      </c>
      <c r="BH9" s="622"/>
      <c r="BI9" s="622"/>
      <c r="BJ9" s="622"/>
      <c r="BK9" s="622"/>
      <c r="BL9" s="622"/>
      <c r="BM9" s="622"/>
      <c r="BN9" s="623"/>
      <c r="BO9" s="659">
        <v>37.1</v>
      </c>
      <c r="BP9" s="659"/>
      <c r="BQ9" s="659"/>
      <c r="BR9" s="659"/>
      <c r="BS9" s="660" t="s">
        <v>121</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1103615</v>
      </c>
      <c r="CS9" s="622"/>
      <c r="CT9" s="622"/>
      <c r="CU9" s="622"/>
      <c r="CV9" s="622"/>
      <c r="CW9" s="622"/>
      <c r="CX9" s="622"/>
      <c r="CY9" s="623"/>
      <c r="CZ9" s="659">
        <v>6.2</v>
      </c>
      <c r="DA9" s="659"/>
      <c r="DB9" s="659"/>
      <c r="DC9" s="659"/>
      <c r="DD9" s="627" t="s">
        <v>121</v>
      </c>
      <c r="DE9" s="622"/>
      <c r="DF9" s="622"/>
      <c r="DG9" s="622"/>
      <c r="DH9" s="622"/>
      <c r="DI9" s="622"/>
      <c r="DJ9" s="622"/>
      <c r="DK9" s="622"/>
      <c r="DL9" s="622"/>
      <c r="DM9" s="622"/>
      <c r="DN9" s="622"/>
      <c r="DO9" s="622"/>
      <c r="DP9" s="623"/>
      <c r="DQ9" s="627">
        <v>882304</v>
      </c>
      <c r="DR9" s="622"/>
      <c r="DS9" s="622"/>
      <c r="DT9" s="622"/>
      <c r="DU9" s="622"/>
      <c r="DV9" s="622"/>
      <c r="DW9" s="622"/>
      <c r="DX9" s="622"/>
      <c r="DY9" s="622"/>
      <c r="DZ9" s="622"/>
      <c r="EA9" s="622"/>
      <c r="EB9" s="622"/>
      <c r="EC9" s="658"/>
    </row>
    <row r="10" spans="2:143" ht="11.25" customHeight="1">
      <c r="B10" s="618" t="s">
        <v>233</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55356</v>
      </c>
      <c r="BH10" s="622"/>
      <c r="BI10" s="622"/>
      <c r="BJ10" s="622"/>
      <c r="BK10" s="622"/>
      <c r="BL10" s="622"/>
      <c r="BM10" s="622"/>
      <c r="BN10" s="623"/>
      <c r="BO10" s="659">
        <v>1.8</v>
      </c>
      <c r="BP10" s="659"/>
      <c r="BQ10" s="659"/>
      <c r="BR10" s="659"/>
      <c r="BS10" s="660" t="s">
        <v>121</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t="s">
        <v>121</v>
      </c>
      <c r="CS10" s="622"/>
      <c r="CT10" s="622"/>
      <c r="CU10" s="622"/>
      <c r="CV10" s="622"/>
      <c r="CW10" s="622"/>
      <c r="CX10" s="622"/>
      <c r="CY10" s="623"/>
      <c r="CZ10" s="659" t="s">
        <v>121</v>
      </c>
      <c r="DA10" s="659"/>
      <c r="DB10" s="659"/>
      <c r="DC10" s="659"/>
      <c r="DD10" s="627" t="s">
        <v>121</v>
      </c>
      <c r="DE10" s="622"/>
      <c r="DF10" s="622"/>
      <c r="DG10" s="622"/>
      <c r="DH10" s="622"/>
      <c r="DI10" s="622"/>
      <c r="DJ10" s="622"/>
      <c r="DK10" s="622"/>
      <c r="DL10" s="622"/>
      <c r="DM10" s="622"/>
      <c r="DN10" s="622"/>
      <c r="DO10" s="622"/>
      <c r="DP10" s="623"/>
      <c r="DQ10" s="627" t="s">
        <v>121</v>
      </c>
      <c r="DR10" s="622"/>
      <c r="DS10" s="622"/>
      <c r="DT10" s="622"/>
      <c r="DU10" s="622"/>
      <c r="DV10" s="622"/>
      <c r="DW10" s="622"/>
      <c r="DX10" s="622"/>
      <c r="DY10" s="622"/>
      <c r="DZ10" s="622"/>
      <c r="EA10" s="622"/>
      <c r="EB10" s="622"/>
      <c r="EC10" s="658"/>
    </row>
    <row r="11" spans="2:143" ht="11.25" customHeight="1">
      <c r="B11" s="618" t="s">
        <v>236</v>
      </c>
      <c r="C11" s="619"/>
      <c r="D11" s="619"/>
      <c r="E11" s="619"/>
      <c r="F11" s="619"/>
      <c r="G11" s="619"/>
      <c r="H11" s="619"/>
      <c r="I11" s="619"/>
      <c r="J11" s="619"/>
      <c r="K11" s="619"/>
      <c r="L11" s="619"/>
      <c r="M11" s="619"/>
      <c r="N11" s="619"/>
      <c r="O11" s="619"/>
      <c r="P11" s="619"/>
      <c r="Q11" s="620"/>
      <c r="R11" s="621">
        <v>652523</v>
      </c>
      <c r="S11" s="622"/>
      <c r="T11" s="622"/>
      <c r="U11" s="622"/>
      <c r="V11" s="622"/>
      <c r="W11" s="622"/>
      <c r="X11" s="622"/>
      <c r="Y11" s="623"/>
      <c r="Z11" s="624">
        <v>3.5</v>
      </c>
      <c r="AA11" s="625"/>
      <c r="AB11" s="625"/>
      <c r="AC11" s="626"/>
      <c r="AD11" s="627">
        <v>652523</v>
      </c>
      <c r="AE11" s="622"/>
      <c r="AF11" s="622"/>
      <c r="AG11" s="622"/>
      <c r="AH11" s="622"/>
      <c r="AI11" s="622"/>
      <c r="AJ11" s="622"/>
      <c r="AK11" s="623"/>
      <c r="AL11" s="624">
        <v>8.4</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49042</v>
      </c>
      <c r="BH11" s="622"/>
      <c r="BI11" s="622"/>
      <c r="BJ11" s="622"/>
      <c r="BK11" s="622"/>
      <c r="BL11" s="622"/>
      <c r="BM11" s="622"/>
      <c r="BN11" s="623"/>
      <c r="BO11" s="659">
        <v>1.6</v>
      </c>
      <c r="BP11" s="659"/>
      <c r="BQ11" s="659"/>
      <c r="BR11" s="659"/>
      <c r="BS11" s="660" t="s">
        <v>121</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617416</v>
      </c>
      <c r="CS11" s="622"/>
      <c r="CT11" s="622"/>
      <c r="CU11" s="622"/>
      <c r="CV11" s="622"/>
      <c r="CW11" s="622"/>
      <c r="CX11" s="622"/>
      <c r="CY11" s="623"/>
      <c r="CZ11" s="659">
        <v>3.5</v>
      </c>
      <c r="DA11" s="659"/>
      <c r="DB11" s="659"/>
      <c r="DC11" s="659"/>
      <c r="DD11" s="627">
        <v>185645</v>
      </c>
      <c r="DE11" s="622"/>
      <c r="DF11" s="622"/>
      <c r="DG11" s="622"/>
      <c r="DH11" s="622"/>
      <c r="DI11" s="622"/>
      <c r="DJ11" s="622"/>
      <c r="DK11" s="622"/>
      <c r="DL11" s="622"/>
      <c r="DM11" s="622"/>
      <c r="DN11" s="622"/>
      <c r="DO11" s="622"/>
      <c r="DP11" s="623"/>
      <c r="DQ11" s="627">
        <v>316334</v>
      </c>
      <c r="DR11" s="622"/>
      <c r="DS11" s="622"/>
      <c r="DT11" s="622"/>
      <c r="DU11" s="622"/>
      <c r="DV11" s="622"/>
      <c r="DW11" s="622"/>
      <c r="DX11" s="622"/>
      <c r="DY11" s="622"/>
      <c r="DZ11" s="622"/>
      <c r="EA11" s="622"/>
      <c r="EB11" s="622"/>
      <c r="EC11" s="658"/>
    </row>
    <row r="12" spans="2:143" ht="11.25" customHeight="1">
      <c r="B12" s="618" t="s">
        <v>239</v>
      </c>
      <c r="C12" s="619"/>
      <c r="D12" s="619"/>
      <c r="E12" s="619"/>
      <c r="F12" s="619"/>
      <c r="G12" s="619"/>
      <c r="H12" s="619"/>
      <c r="I12" s="619"/>
      <c r="J12" s="619"/>
      <c r="K12" s="619"/>
      <c r="L12" s="619"/>
      <c r="M12" s="619"/>
      <c r="N12" s="619"/>
      <c r="O12" s="619"/>
      <c r="P12" s="619"/>
      <c r="Q12" s="620"/>
      <c r="R12" s="621">
        <v>66157</v>
      </c>
      <c r="S12" s="622"/>
      <c r="T12" s="622"/>
      <c r="U12" s="622"/>
      <c r="V12" s="622"/>
      <c r="W12" s="622"/>
      <c r="X12" s="622"/>
      <c r="Y12" s="623"/>
      <c r="Z12" s="659">
        <v>0.4</v>
      </c>
      <c r="AA12" s="659"/>
      <c r="AB12" s="659"/>
      <c r="AC12" s="659"/>
      <c r="AD12" s="660">
        <v>66157</v>
      </c>
      <c r="AE12" s="660"/>
      <c r="AF12" s="660"/>
      <c r="AG12" s="660"/>
      <c r="AH12" s="660"/>
      <c r="AI12" s="660"/>
      <c r="AJ12" s="660"/>
      <c r="AK12" s="660"/>
      <c r="AL12" s="624">
        <v>0.9</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1470802</v>
      </c>
      <c r="BH12" s="622"/>
      <c r="BI12" s="622"/>
      <c r="BJ12" s="622"/>
      <c r="BK12" s="622"/>
      <c r="BL12" s="622"/>
      <c r="BM12" s="622"/>
      <c r="BN12" s="623"/>
      <c r="BO12" s="659">
        <v>48.9</v>
      </c>
      <c r="BP12" s="659"/>
      <c r="BQ12" s="659"/>
      <c r="BR12" s="659"/>
      <c r="BS12" s="660" t="s">
        <v>121</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91358</v>
      </c>
      <c r="CS12" s="622"/>
      <c r="CT12" s="622"/>
      <c r="CU12" s="622"/>
      <c r="CV12" s="622"/>
      <c r="CW12" s="622"/>
      <c r="CX12" s="622"/>
      <c r="CY12" s="623"/>
      <c r="CZ12" s="659">
        <v>0.5</v>
      </c>
      <c r="DA12" s="659"/>
      <c r="DB12" s="659"/>
      <c r="DC12" s="659"/>
      <c r="DD12" s="627">
        <v>3706</v>
      </c>
      <c r="DE12" s="622"/>
      <c r="DF12" s="622"/>
      <c r="DG12" s="622"/>
      <c r="DH12" s="622"/>
      <c r="DI12" s="622"/>
      <c r="DJ12" s="622"/>
      <c r="DK12" s="622"/>
      <c r="DL12" s="622"/>
      <c r="DM12" s="622"/>
      <c r="DN12" s="622"/>
      <c r="DO12" s="622"/>
      <c r="DP12" s="623"/>
      <c r="DQ12" s="627">
        <v>79851</v>
      </c>
      <c r="DR12" s="622"/>
      <c r="DS12" s="622"/>
      <c r="DT12" s="622"/>
      <c r="DU12" s="622"/>
      <c r="DV12" s="622"/>
      <c r="DW12" s="622"/>
      <c r="DX12" s="622"/>
      <c r="DY12" s="622"/>
      <c r="DZ12" s="622"/>
      <c r="EA12" s="622"/>
      <c r="EB12" s="622"/>
      <c r="EC12" s="658"/>
    </row>
    <row r="13" spans="2:143" ht="11.25" customHeight="1">
      <c r="B13" s="618" t="s">
        <v>242</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1452516</v>
      </c>
      <c r="BH13" s="622"/>
      <c r="BI13" s="622"/>
      <c r="BJ13" s="622"/>
      <c r="BK13" s="622"/>
      <c r="BL13" s="622"/>
      <c r="BM13" s="622"/>
      <c r="BN13" s="623"/>
      <c r="BO13" s="659">
        <v>48.3</v>
      </c>
      <c r="BP13" s="659"/>
      <c r="BQ13" s="659"/>
      <c r="BR13" s="659"/>
      <c r="BS13" s="660" t="s">
        <v>121</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823663</v>
      </c>
      <c r="CS13" s="622"/>
      <c r="CT13" s="622"/>
      <c r="CU13" s="622"/>
      <c r="CV13" s="622"/>
      <c r="CW13" s="622"/>
      <c r="CX13" s="622"/>
      <c r="CY13" s="623"/>
      <c r="CZ13" s="659">
        <v>4.5999999999999996</v>
      </c>
      <c r="DA13" s="659"/>
      <c r="DB13" s="659"/>
      <c r="DC13" s="659"/>
      <c r="DD13" s="627">
        <v>397045</v>
      </c>
      <c r="DE13" s="622"/>
      <c r="DF13" s="622"/>
      <c r="DG13" s="622"/>
      <c r="DH13" s="622"/>
      <c r="DI13" s="622"/>
      <c r="DJ13" s="622"/>
      <c r="DK13" s="622"/>
      <c r="DL13" s="622"/>
      <c r="DM13" s="622"/>
      <c r="DN13" s="622"/>
      <c r="DO13" s="622"/>
      <c r="DP13" s="623"/>
      <c r="DQ13" s="627">
        <v>348301</v>
      </c>
      <c r="DR13" s="622"/>
      <c r="DS13" s="622"/>
      <c r="DT13" s="622"/>
      <c r="DU13" s="622"/>
      <c r="DV13" s="622"/>
      <c r="DW13" s="622"/>
      <c r="DX13" s="622"/>
      <c r="DY13" s="622"/>
      <c r="DZ13" s="622"/>
      <c r="EA13" s="622"/>
      <c r="EB13" s="622"/>
      <c r="EC13" s="658"/>
    </row>
    <row r="14" spans="2:143" ht="11.25" customHeight="1">
      <c r="B14" s="618" t="s">
        <v>245</v>
      </c>
      <c r="C14" s="619"/>
      <c r="D14" s="619"/>
      <c r="E14" s="619"/>
      <c r="F14" s="619"/>
      <c r="G14" s="619"/>
      <c r="H14" s="619"/>
      <c r="I14" s="619"/>
      <c r="J14" s="619"/>
      <c r="K14" s="619"/>
      <c r="L14" s="619"/>
      <c r="M14" s="619"/>
      <c r="N14" s="619"/>
      <c r="O14" s="619"/>
      <c r="P14" s="619"/>
      <c r="Q14" s="620"/>
      <c r="R14" s="621">
        <v>905</v>
      </c>
      <c r="S14" s="622"/>
      <c r="T14" s="622"/>
      <c r="U14" s="622"/>
      <c r="V14" s="622"/>
      <c r="W14" s="622"/>
      <c r="X14" s="622"/>
      <c r="Y14" s="623"/>
      <c r="Z14" s="659">
        <v>0</v>
      </c>
      <c r="AA14" s="659"/>
      <c r="AB14" s="659"/>
      <c r="AC14" s="659"/>
      <c r="AD14" s="660">
        <v>905</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140403</v>
      </c>
      <c r="BH14" s="622"/>
      <c r="BI14" s="622"/>
      <c r="BJ14" s="622"/>
      <c r="BK14" s="622"/>
      <c r="BL14" s="622"/>
      <c r="BM14" s="622"/>
      <c r="BN14" s="623"/>
      <c r="BO14" s="659">
        <v>4.7</v>
      </c>
      <c r="BP14" s="659"/>
      <c r="BQ14" s="659"/>
      <c r="BR14" s="659"/>
      <c r="BS14" s="660" t="s">
        <v>121</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469598</v>
      </c>
      <c r="CS14" s="622"/>
      <c r="CT14" s="622"/>
      <c r="CU14" s="622"/>
      <c r="CV14" s="622"/>
      <c r="CW14" s="622"/>
      <c r="CX14" s="622"/>
      <c r="CY14" s="623"/>
      <c r="CZ14" s="659">
        <v>2.6</v>
      </c>
      <c r="DA14" s="659"/>
      <c r="DB14" s="659"/>
      <c r="DC14" s="659"/>
      <c r="DD14" s="627" t="s">
        <v>121</v>
      </c>
      <c r="DE14" s="622"/>
      <c r="DF14" s="622"/>
      <c r="DG14" s="622"/>
      <c r="DH14" s="622"/>
      <c r="DI14" s="622"/>
      <c r="DJ14" s="622"/>
      <c r="DK14" s="622"/>
      <c r="DL14" s="622"/>
      <c r="DM14" s="622"/>
      <c r="DN14" s="622"/>
      <c r="DO14" s="622"/>
      <c r="DP14" s="623"/>
      <c r="DQ14" s="627">
        <v>469598</v>
      </c>
      <c r="DR14" s="622"/>
      <c r="DS14" s="622"/>
      <c r="DT14" s="622"/>
      <c r="DU14" s="622"/>
      <c r="DV14" s="622"/>
      <c r="DW14" s="622"/>
      <c r="DX14" s="622"/>
      <c r="DY14" s="622"/>
      <c r="DZ14" s="622"/>
      <c r="EA14" s="622"/>
      <c r="EB14" s="622"/>
      <c r="EC14" s="658"/>
    </row>
    <row r="15" spans="2:143" ht="11.25" customHeight="1">
      <c r="B15" s="618" t="s">
        <v>248</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120966</v>
      </c>
      <c r="BH15" s="622"/>
      <c r="BI15" s="622"/>
      <c r="BJ15" s="622"/>
      <c r="BK15" s="622"/>
      <c r="BL15" s="622"/>
      <c r="BM15" s="622"/>
      <c r="BN15" s="623"/>
      <c r="BO15" s="659">
        <v>4</v>
      </c>
      <c r="BP15" s="659"/>
      <c r="BQ15" s="659"/>
      <c r="BR15" s="659"/>
      <c r="BS15" s="660" t="s">
        <v>121</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1730455</v>
      </c>
      <c r="CS15" s="622"/>
      <c r="CT15" s="622"/>
      <c r="CU15" s="622"/>
      <c r="CV15" s="622"/>
      <c r="CW15" s="622"/>
      <c r="CX15" s="622"/>
      <c r="CY15" s="623"/>
      <c r="CZ15" s="659">
        <v>9.8000000000000007</v>
      </c>
      <c r="DA15" s="659"/>
      <c r="DB15" s="659"/>
      <c r="DC15" s="659"/>
      <c r="DD15" s="627">
        <v>189612</v>
      </c>
      <c r="DE15" s="622"/>
      <c r="DF15" s="622"/>
      <c r="DG15" s="622"/>
      <c r="DH15" s="622"/>
      <c r="DI15" s="622"/>
      <c r="DJ15" s="622"/>
      <c r="DK15" s="622"/>
      <c r="DL15" s="622"/>
      <c r="DM15" s="622"/>
      <c r="DN15" s="622"/>
      <c r="DO15" s="622"/>
      <c r="DP15" s="623"/>
      <c r="DQ15" s="627">
        <v>1304817</v>
      </c>
      <c r="DR15" s="622"/>
      <c r="DS15" s="622"/>
      <c r="DT15" s="622"/>
      <c r="DU15" s="622"/>
      <c r="DV15" s="622"/>
      <c r="DW15" s="622"/>
      <c r="DX15" s="622"/>
      <c r="DY15" s="622"/>
      <c r="DZ15" s="622"/>
      <c r="EA15" s="622"/>
      <c r="EB15" s="622"/>
      <c r="EC15" s="658"/>
    </row>
    <row r="16" spans="2:143" ht="11.25" customHeight="1">
      <c r="B16" s="618" t="s">
        <v>251</v>
      </c>
      <c r="C16" s="619"/>
      <c r="D16" s="619"/>
      <c r="E16" s="619"/>
      <c r="F16" s="619"/>
      <c r="G16" s="619"/>
      <c r="H16" s="619"/>
      <c r="I16" s="619"/>
      <c r="J16" s="619"/>
      <c r="K16" s="619"/>
      <c r="L16" s="619"/>
      <c r="M16" s="619"/>
      <c r="N16" s="619"/>
      <c r="O16" s="619"/>
      <c r="P16" s="619"/>
      <c r="Q16" s="620"/>
      <c r="R16" s="621">
        <v>10338</v>
      </c>
      <c r="S16" s="622"/>
      <c r="T16" s="622"/>
      <c r="U16" s="622"/>
      <c r="V16" s="622"/>
      <c r="W16" s="622"/>
      <c r="X16" s="622"/>
      <c r="Y16" s="623"/>
      <c r="Z16" s="659">
        <v>0.1</v>
      </c>
      <c r="AA16" s="659"/>
      <c r="AB16" s="659"/>
      <c r="AC16" s="659"/>
      <c r="AD16" s="660">
        <v>10338</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v>261</v>
      </c>
      <c r="BH16" s="622"/>
      <c r="BI16" s="622"/>
      <c r="BJ16" s="622"/>
      <c r="BK16" s="622"/>
      <c r="BL16" s="622"/>
      <c r="BM16" s="622"/>
      <c r="BN16" s="623"/>
      <c r="BO16" s="659">
        <v>0</v>
      </c>
      <c r="BP16" s="659"/>
      <c r="BQ16" s="659"/>
      <c r="BR16" s="659"/>
      <c r="BS16" s="660" t="s">
        <v>121</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v>25083</v>
      </c>
      <c r="CS16" s="622"/>
      <c r="CT16" s="622"/>
      <c r="CU16" s="622"/>
      <c r="CV16" s="622"/>
      <c r="CW16" s="622"/>
      <c r="CX16" s="622"/>
      <c r="CY16" s="623"/>
      <c r="CZ16" s="659">
        <v>0.1</v>
      </c>
      <c r="DA16" s="659"/>
      <c r="DB16" s="659"/>
      <c r="DC16" s="659"/>
      <c r="DD16" s="627" t="s">
        <v>121</v>
      </c>
      <c r="DE16" s="622"/>
      <c r="DF16" s="622"/>
      <c r="DG16" s="622"/>
      <c r="DH16" s="622"/>
      <c r="DI16" s="622"/>
      <c r="DJ16" s="622"/>
      <c r="DK16" s="622"/>
      <c r="DL16" s="622"/>
      <c r="DM16" s="622"/>
      <c r="DN16" s="622"/>
      <c r="DO16" s="622"/>
      <c r="DP16" s="623"/>
      <c r="DQ16" s="627">
        <v>25083</v>
      </c>
      <c r="DR16" s="622"/>
      <c r="DS16" s="622"/>
      <c r="DT16" s="622"/>
      <c r="DU16" s="622"/>
      <c r="DV16" s="622"/>
      <c r="DW16" s="622"/>
      <c r="DX16" s="622"/>
      <c r="DY16" s="622"/>
      <c r="DZ16" s="622"/>
      <c r="EA16" s="622"/>
      <c r="EB16" s="622"/>
      <c r="EC16" s="658"/>
    </row>
    <row r="17" spans="2:133" ht="11.25" customHeight="1">
      <c r="B17" s="618" t="s">
        <v>254</v>
      </c>
      <c r="C17" s="619"/>
      <c r="D17" s="619"/>
      <c r="E17" s="619"/>
      <c r="F17" s="619"/>
      <c r="G17" s="619"/>
      <c r="H17" s="619"/>
      <c r="I17" s="619"/>
      <c r="J17" s="619"/>
      <c r="K17" s="619"/>
      <c r="L17" s="619"/>
      <c r="M17" s="619"/>
      <c r="N17" s="619"/>
      <c r="O17" s="619"/>
      <c r="P17" s="619"/>
      <c r="Q17" s="620"/>
      <c r="R17" s="621">
        <v>34614</v>
      </c>
      <c r="S17" s="622"/>
      <c r="T17" s="622"/>
      <c r="U17" s="622"/>
      <c r="V17" s="622"/>
      <c r="W17" s="622"/>
      <c r="X17" s="622"/>
      <c r="Y17" s="623"/>
      <c r="Z17" s="659">
        <v>0.2</v>
      </c>
      <c r="AA17" s="659"/>
      <c r="AB17" s="659"/>
      <c r="AC17" s="659"/>
      <c r="AD17" s="660">
        <v>34614</v>
      </c>
      <c r="AE17" s="660"/>
      <c r="AF17" s="660"/>
      <c r="AG17" s="660"/>
      <c r="AH17" s="660"/>
      <c r="AI17" s="660"/>
      <c r="AJ17" s="660"/>
      <c r="AK17" s="660"/>
      <c r="AL17" s="624">
        <v>0.4</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1626015</v>
      </c>
      <c r="CS17" s="622"/>
      <c r="CT17" s="622"/>
      <c r="CU17" s="622"/>
      <c r="CV17" s="622"/>
      <c r="CW17" s="622"/>
      <c r="CX17" s="622"/>
      <c r="CY17" s="623"/>
      <c r="CZ17" s="659">
        <v>9.1999999999999993</v>
      </c>
      <c r="DA17" s="659"/>
      <c r="DB17" s="659"/>
      <c r="DC17" s="659"/>
      <c r="DD17" s="627" t="s">
        <v>121</v>
      </c>
      <c r="DE17" s="622"/>
      <c r="DF17" s="622"/>
      <c r="DG17" s="622"/>
      <c r="DH17" s="622"/>
      <c r="DI17" s="622"/>
      <c r="DJ17" s="622"/>
      <c r="DK17" s="622"/>
      <c r="DL17" s="622"/>
      <c r="DM17" s="622"/>
      <c r="DN17" s="622"/>
      <c r="DO17" s="622"/>
      <c r="DP17" s="623"/>
      <c r="DQ17" s="627">
        <v>1625902</v>
      </c>
      <c r="DR17" s="622"/>
      <c r="DS17" s="622"/>
      <c r="DT17" s="622"/>
      <c r="DU17" s="622"/>
      <c r="DV17" s="622"/>
      <c r="DW17" s="622"/>
      <c r="DX17" s="622"/>
      <c r="DY17" s="622"/>
      <c r="DZ17" s="622"/>
      <c r="EA17" s="622"/>
      <c r="EB17" s="622"/>
      <c r="EC17" s="658"/>
    </row>
    <row r="18" spans="2:133" ht="11.25" customHeight="1">
      <c r="B18" s="618" t="s">
        <v>257</v>
      </c>
      <c r="C18" s="619"/>
      <c r="D18" s="619"/>
      <c r="E18" s="619"/>
      <c r="F18" s="619"/>
      <c r="G18" s="619"/>
      <c r="H18" s="619"/>
      <c r="I18" s="619"/>
      <c r="J18" s="619"/>
      <c r="K18" s="619"/>
      <c r="L18" s="619"/>
      <c r="M18" s="619"/>
      <c r="N18" s="619"/>
      <c r="O18" s="619"/>
      <c r="P18" s="619"/>
      <c r="Q18" s="620"/>
      <c r="R18" s="621">
        <v>42784</v>
      </c>
      <c r="S18" s="622"/>
      <c r="T18" s="622"/>
      <c r="U18" s="622"/>
      <c r="V18" s="622"/>
      <c r="W18" s="622"/>
      <c r="X18" s="622"/>
      <c r="Y18" s="623"/>
      <c r="Z18" s="659">
        <v>0.2</v>
      </c>
      <c r="AA18" s="659"/>
      <c r="AB18" s="659"/>
      <c r="AC18" s="659"/>
      <c r="AD18" s="660">
        <v>42784</v>
      </c>
      <c r="AE18" s="660"/>
      <c r="AF18" s="660"/>
      <c r="AG18" s="660"/>
      <c r="AH18" s="660"/>
      <c r="AI18" s="660"/>
      <c r="AJ18" s="660"/>
      <c r="AK18" s="660"/>
      <c r="AL18" s="624">
        <v>0.6</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c r="B19" s="618" t="s">
        <v>260</v>
      </c>
      <c r="C19" s="619"/>
      <c r="D19" s="619"/>
      <c r="E19" s="619"/>
      <c r="F19" s="619"/>
      <c r="G19" s="619"/>
      <c r="H19" s="619"/>
      <c r="I19" s="619"/>
      <c r="J19" s="619"/>
      <c r="K19" s="619"/>
      <c r="L19" s="619"/>
      <c r="M19" s="619"/>
      <c r="N19" s="619"/>
      <c r="O19" s="619"/>
      <c r="P19" s="619"/>
      <c r="Q19" s="620"/>
      <c r="R19" s="621">
        <v>42699</v>
      </c>
      <c r="S19" s="622"/>
      <c r="T19" s="622"/>
      <c r="U19" s="622"/>
      <c r="V19" s="622"/>
      <c r="W19" s="622"/>
      <c r="X19" s="622"/>
      <c r="Y19" s="623"/>
      <c r="Z19" s="659">
        <v>0.2</v>
      </c>
      <c r="AA19" s="659"/>
      <c r="AB19" s="659"/>
      <c r="AC19" s="659"/>
      <c r="AD19" s="660">
        <v>42699</v>
      </c>
      <c r="AE19" s="660"/>
      <c r="AF19" s="660"/>
      <c r="AG19" s="660"/>
      <c r="AH19" s="660"/>
      <c r="AI19" s="660"/>
      <c r="AJ19" s="660"/>
      <c r="AK19" s="660"/>
      <c r="AL19" s="624">
        <v>0.5</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c r="B20" s="688" t="s">
        <v>263</v>
      </c>
      <c r="C20" s="689"/>
      <c r="D20" s="689"/>
      <c r="E20" s="689"/>
      <c r="F20" s="689"/>
      <c r="G20" s="689"/>
      <c r="H20" s="689"/>
      <c r="I20" s="689"/>
      <c r="J20" s="689"/>
      <c r="K20" s="689"/>
      <c r="L20" s="689"/>
      <c r="M20" s="689"/>
      <c r="N20" s="689"/>
      <c r="O20" s="689"/>
      <c r="P20" s="689"/>
      <c r="Q20" s="690"/>
      <c r="R20" s="621">
        <v>85</v>
      </c>
      <c r="S20" s="622"/>
      <c r="T20" s="622"/>
      <c r="U20" s="622"/>
      <c r="V20" s="622"/>
      <c r="W20" s="622"/>
      <c r="X20" s="622"/>
      <c r="Y20" s="623"/>
      <c r="Z20" s="659">
        <v>0</v>
      </c>
      <c r="AA20" s="659"/>
      <c r="AB20" s="659"/>
      <c r="AC20" s="659"/>
      <c r="AD20" s="660">
        <v>85</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17730522</v>
      </c>
      <c r="CS20" s="622"/>
      <c r="CT20" s="622"/>
      <c r="CU20" s="622"/>
      <c r="CV20" s="622"/>
      <c r="CW20" s="622"/>
      <c r="CX20" s="622"/>
      <c r="CY20" s="623"/>
      <c r="CZ20" s="659">
        <v>100</v>
      </c>
      <c r="DA20" s="659"/>
      <c r="DB20" s="659"/>
      <c r="DC20" s="659"/>
      <c r="DD20" s="627">
        <v>779746</v>
      </c>
      <c r="DE20" s="622"/>
      <c r="DF20" s="622"/>
      <c r="DG20" s="622"/>
      <c r="DH20" s="622"/>
      <c r="DI20" s="622"/>
      <c r="DJ20" s="622"/>
      <c r="DK20" s="622"/>
      <c r="DL20" s="622"/>
      <c r="DM20" s="622"/>
      <c r="DN20" s="622"/>
      <c r="DO20" s="622"/>
      <c r="DP20" s="623"/>
      <c r="DQ20" s="627">
        <v>11672124</v>
      </c>
      <c r="DR20" s="622"/>
      <c r="DS20" s="622"/>
      <c r="DT20" s="622"/>
      <c r="DU20" s="622"/>
      <c r="DV20" s="622"/>
      <c r="DW20" s="622"/>
      <c r="DX20" s="622"/>
      <c r="DY20" s="622"/>
      <c r="DZ20" s="622"/>
      <c r="EA20" s="622"/>
      <c r="EB20" s="622"/>
      <c r="EC20" s="658"/>
    </row>
    <row r="21" spans="2:133" ht="11.25" customHeight="1">
      <c r="B21" s="618" t="s">
        <v>266</v>
      </c>
      <c r="C21" s="619"/>
      <c r="D21" s="619"/>
      <c r="E21" s="619"/>
      <c r="F21" s="619"/>
      <c r="G21" s="619"/>
      <c r="H21" s="619"/>
      <c r="I21" s="619"/>
      <c r="J21" s="619"/>
      <c r="K21" s="619"/>
      <c r="L21" s="619"/>
      <c r="M21" s="619"/>
      <c r="N21" s="619"/>
      <c r="O21" s="619"/>
      <c r="P21" s="619"/>
      <c r="Q21" s="620"/>
      <c r="R21" s="621">
        <v>4029105</v>
      </c>
      <c r="S21" s="622"/>
      <c r="T21" s="622"/>
      <c r="U21" s="622"/>
      <c r="V21" s="622"/>
      <c r="W21" s="622"/>
      <c r="X21" s="622"/>
      <c r="Y21" s="623"/>
      <c r="Z21" s="659">
        <v>21.5</v>
      </c>
      <c r="AA21" s="659"/>
      <c r="AB21" s="659"/>
      <c r="AC21" s="659"/>
      <c r="AD21" s="660">
        <v>3835589</v>
      </c>
      <c r="AE21" s="660"/>
      <c r="AF21" s="660"/>
      <c r="AG21" s="660"/>
      <c r="AH21" s="660"/>
      <c r="AI21" s="660"/>
      <c r="AJ21" s="660"/>
      <c r="AK21" s="660"/>
      <c r="AL21" s="624">
        <v>49.3</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268</v>
      </c>
      <c r="C22" s="619"/>
      <c r="D22" s="619"/>
      <c r="E22" s="619"/>
      <c r="F22" s="619"/>
      <c r="G22" s="619"/>
      <c r="H22" s="619"/>
      <c r="I22" s="619"/>
      <c r="J22" s="619"/>
      <c r="K22" s="619"/>
      <c r="L22" s="619"/>
      <c r="M22" s="619"/>
      <c r="N22" s="619"/>
      <c r="O22" s="619"/>
      <c r="P22" s="619"/>
      <c r="Q22" s="620"/>
      <c r="R22" s="621">
        <v>3835589</v>
      </c>
      <c r="S22" s="622"/>
      <c r="T22" s="622"/>
      <c r="U22" s="622"/>
      <c r="V22" s="622"/>
      <c r="W22" s="622"/>
      <c r="X22" s="622"/>
      <c r="Y22" s="623"/>
      <c r="Z22" s="659">
        <v>20.399999999999999</v>
      </c>
      <c r="AA22" s="659"/>
      <c r="AB22" s="659"/>
      <c r="AC22" s="659"/>
      <c r="AD22" s="660">
        <v>3835589</v>
      </c>
      <c r="AE22" s="660"/>
      <c r="AF22" s="660"/>
      <c r="AG22" s="660"/>
      <c r="AH22" s="660"/>
      <c r="AI22" s="660"/>
      <c r="AJ22" s="660"/>
      <c r="AK22" s="660"/>
      <c r="AL22" s="624">
        <v>49.3</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271</v>
      </c>
      <c r="C23" s="619"/>
      <c r="D23" s="619"/>
      <c r="E23" s="619"/>
      <c r="F23" s="619"/>
      <c r="G23" s="619"/>
      <c r="H23" s="619"/>
      <c r="I23" s="619"/>
      <c r="J23" s="619"/>
      <c r="K23" s="619"/>
      <c r="L23" s="619"/>
      <c r="M23" s="619"/>
      <c r="N23" s="619"/>
      <c r="O23" s="619"/>
      <c r="P23" s="619"/>
      <c r="Q23" s="620"/>
      <c r="R23" s="621">
        <v>193516</v>
      </c>
      <c r="S23" s="622"/>
      <c r="T23" s="622"/>
      <c r="U23" s="622"/>
      <c r="V23" s="622"/>
      <c r="W23" s="622"/>
      <c r="X23" s="622"/>
      <c r="Y23" s="623"/>
      <c r="Z23" s="659">
        <v>1</v>
      </c>
      <c r="AA23" s="659"/>
      <c r="AB23" s="659"/>
      <c r="AC23" s="659"/>
      <c r="AD23" s="660" t="s">
        <v>121</v>
      </c>
      <c r="AE23" s="660"/>
      <c r="AF23" s="660"/>
      <c r="AG23" s="660"/>
      <c r="AH23" s="660"/>
      <c r="AI23" s="660"/>
      <c r="AJ23" s="660"/>
      <c r="AK23" s="660"/>
      <c r="AL23" s="624" t="s">
        <v>121</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c r="B24" s="618" t="s">
        <v>278</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9248536</v>
      </c>
      <c r="CS24" s="677"/>
      <c r="CT24" s="677"/>
      <c r="CU24" s="677"/>
      <c r="CV24" s="677"/>
      <c r="CW24" s="677"/>
      <c r="CX24" s="677"/>
      <c r="CY24" s="702"/>
      <c r="CZ24" s="703">
        <v>52.2</v>
      </c>
      <c r="DA24" s="685"/>
      <c r="DB24" s="685"/>
      <c r="DC24" s="705"/>
      <c r="DD24" s="701">
        <v>5145753</v>
      </c>
      <c r="DE24" s="677"/>
      <c r="DF24" s="677"/>
      <c r="DG24" s="677"/>
      <c r="DH24" s="677"/>
      <c r="DI24" s="677"/>
      <c r="DJ24" s="677"/>
      <c r="DK24" s="702"/>
      <c r="DL24" s="701">
        <v>4312013</v>
      </c>
      <c r="DM24" s="677"/>
      <c r="DN24" s="677"/>
      <c r="DO24" s="677"/>
      <c r="DP24" s="677"/>
      <c r="DQ24" s="677"/>
      <c r="DR24" s="677"/>
      <c r="DS24" s="677"/>
      <c r="DT24" s="677"/>
      <c r="DU24" s="677"/>
      <c r="DV24" s="702"/>
      <c r="DW24" s="703">
        <v>55.1</v>
      </c>
      <c r="DX24" s="685"/>
      <c r="DY24" s="685"/>
      <c r="DZ24" s="685"/>
      <c r="EA24" s="685"/>
      <c r="EB24" s="685"/>
      <c r="EC24" s="704"/>
    </row>
    <row r="25" spans="2:133" ht="11.25" customHeight="1">
      <c r="B25" s="618" t="s">
        <v>281</v>
      </c>
      <c r="C25" s="619"/>
      <c r="D25" s="619"/>
      <c r="E25" s="619"/>
      <c r="F25" s="619"/>
      <c r="G25" s="619"/>
      <c r="H25" s="619"/>
      <c r="I25" s="619"/>
      <c r="J25" s="619"/>
      <c r="K25" s="619"/>
      <c r="L25" s="619"/>
      <c r="M25" s="619"/>
      <c r="N25" s="619"/>
      <c r="O25" s="619"/>
      <c r="P25" s="619"/>
      <c r="Q25" s="620"/>
      <c r="R25" s="621">
        <v>7959630</v>
      </c>
      <c r="S25" s="622"/>
      <c r="T25" s="622"/>
      <c r="U25" s="622"/>
      <c r="V25" s="622"/>
      <c r="W25" s="622"/>
      <c r="X25" s="622"/>
      <c r="Y25" s="623"/>
      <c r="Z25" s="659">
        <v>42.4</v>
      </c>
      <c r="AA25" s="659"/>
      <c r="AB25" s="659"/>
      <c r="AC25" s="659"/>
      <c r="AD25" s="660">
        <v>7762548</v>
      </c>
      <c r="AE25" s="660"/>
      <c r="AF25" s="660"/>
      <c r="AG25" s="660"/>
      <c r="AH25" s="660"/>
      <c r="AI25" s="660"/>
      <c r="AJ25" s="660"/>
      <c r="AK25" s="660"/>
      <c r="AL25" s="624">
        <v>99.9</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2172253</v>
      </c>
      <c r="CS25" s="634"/>
      <c r="CT25" s="634"/>
      <c r="CU25" s="634"/>
      <c r="CV25" s="634"/>
      <c r="CW25" s="634"/>
      <c r="CX25" s="634"/>
      <c r="CY25" s="635"/>
      <c r="CZ25" s="624">
        <v>12.3</v>
      </c>
      <c r="DA25" s="636"/>
      <c r="DB25" s="636"/>
      <c r="DC25" s="637"/>
      <c r="DD25" s="627">
        <v>1846368</v>
      </c>
      <c r="DE25" s="634"/>
      <c r="DF25" s="634"/>
      <c r="DG25" s="634"/>
      <c r="DH25" s="634"/>
      <c r="DI25" s="634"/>
      <c r="DJ25" s="634"/>
      <c r="DK25" s="635"/>
      <c r="DL25" s="627">
        <v>1633133</v>
      </c>
      <c r="DM25" s="634"/>
      <c r="DN25" s="634"/>
      <c r="DO25" s="634"/>
      <c r="DP25" s="634"/>
      <c r="DQ25" s="634"/>
      <c r="DR25" s="634"/>
      <c r="DS25" s="634"/>
      <c r="DT25" s="634"/>
      <c r="DU25" s="634"/>
      <c r="DV25" s="635"/>
      <c r="DW25" s="624">
        <v>20.9</v>
      </c>
      <c r="DX25" s="636"/>
      <c r="DY25" s="636"/>
      <c r="DZ25" s="636"/>
      <c r="EA25" s="636"/>
      <c r="EB25" s="636"/>
      <c r="EC25" s="648"/>
    </row>
    <row r="26" spans="2:133" ht="11.25" customHeight="1">
      <c r="B26" s="618" t="s">
        <v>284</v>
      </c>
      <c r="C26" s="619"/>
      <c r="D26" s="619"/>
      <c r="E26" s="619"/>
      <c r="F26" s="619"/>
      <c r="G26" s="619"/>
      <c r="H26" s="619"/>
      <c r="I26" s="619"/>
      <c r="J26" s="619"/>
      <c r="K26" s="619"/>
      <c r="L26" s="619"/>
      <c r="M26" s="619"/>
      <c r="N26" s="619"/>
      <c r="O26" s="619"/>
      <c r="P26" s="619"/>
      <c r="Q26" s="620"/>
      <c r="R26" s="621">
        <v>2126</v>
      </c>
      <c r="S26" s="622"/>
      <c r="T26" s="622"/>
      <c r="U26" s="622"/>
      <c r="V26" s="622"/>
      <c r="W26" s="622"/>
      <c r="X26" s="622"/>
      <c r="Y26" s="623"/>
      <c r="Z26" s="659">
        <v>0</v>
      </c>
      <c r="AA26" s="659"/>
      <c r="AB26" s="659"/>
      <c r="AC26" s="659"/>
      <c r="AD26" s="660">
        <v>2126</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1167312</v>
      </c>
      <c r="CS26" s="622"/>
      <c r="CT26" s="622"/>
      <c r="CU26" s="622"/>
      <c r="CV26" s="622"/>
      <c r="CW26" s="622"/>
      <c r="CX26" s="622"/>
      <c r="CY26" s="623"/>
      <c r="CZ26" s="624">
        <v>6.6</v>
      </c>
      <c r="DA26" s="636"/>
      <c r="DB26" s="636"/>
      <c r="DC26" s="637"/>
      <c r="DD26" s="627">
        <v>1101706</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c r="B27" s="618" t="s">
        <v>287</v>
      </c>
      <c r="C27" s="619"/>
      <c r="D27" s="619"/>
      <c r="E27" s="619"/>
      <c r="F27" s="619"/>
      <c r="G27" s="619"/>
      <c r="H27" s="619"/>
      <c r="I27" s="619"/>
      <c r="J27" s="619"/>
      <c r="K27" s="619"/>
      <c r="L27" s="619"/>
      <c r="M27" s="619"/>
      <c r="N27" s="619"/>
      <c r="O27" s="619"/>
      <c r="P27" s="619"/>
      <c r="Q27" s="620"/>
      <c r="R27" s="621">
        <v>384215</v>
      </c>
      <c r="S27" s="622"/>
      <c r="T27" s="622"/>
      <c r="U27" s="622"/>
      <c r="V27" s="622"/>
      <c r="W27" s="622"/>
      <c r="X27" s="622"/>
      <c r="Y27" s="623"/>
      <c r="Z27" s="659">
        <v>2</v>
      </c>
      <c r="AA27" s="659"/>
      <c r="AB27" s="659"/>
      <c r="AC27" s="659"/>
      <c r="AD27" s="660" t="s">
        <v>121</v>
      </c>
      <c r="AE27" s="660"/>
      <c r="AF27" s="660"/>
      <c r="AG27" s="660"/>
      <c r="AH27" s="660"/>
      <c r="AI27" s="660"/>
      <c r="AJ27" s="660"/>
      <c r="AK27" s="660"/>
      <c r="AL27" s="624" t="s">
        <v>121</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3008963</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5450268</v>
      </c>
      <c r="CS27" s="634"/>
      <c r="CT27" s="634"/>
      <c r="CU27" s="634"/>
      <c r="CV27" s="634"/>
      <c r="CW27" s="634"/>
      <c r="CX27" s="634"/>
      <c r="CY27" s="635"/>
      <c r="CZ27" s="624">
        <v>30.7</v>
      </c>
      <c r="DA27" s="636"/>
      <c r="DB27" s="636"/>
      <c r="DC27" s="637"/>
      <c r="DD27" s="627">
        <v>1673483</v>
      </c>
      <c r="DE27" s="634"/>
      <c r="DF27" s="634"/>
      <c r="DG27" s="634"/>
      <c r="DH27" s="634"/>
      <c r="DI27" s="634"/>
      <c r="DJ27" s="634"/>
      <c r="DK27" s="635"/>
      <c r="DL27" s="627">
        <v>1052978</v>
      </c>
      <c r="DM27" s="634"/>
      <c r="DN27" s="634"/>
      <c r="DO27" s="634"/>
      <c r="DP27" s="634"/>
      <c r="DQ27" s="634"/>
      <c r="DR27" s="634"/>
      <c r="DS27" s="634"/>
      <c r="DT27" s="634"/>
      <c r="DU27" s="634"/>
      <c r="DV27" s="635"/>
      <c r="DW27" s="624">
        <v>13.5</v>
      </c>
      <c r="DX27" s="636"/>
      <c r="DY27" s="636"/>
      <c r="DZ27" s="636"/>
      <c r="EA27" s="636"/>
      <c r="EB27" s="636"/>
      <c r="EC27" s="648"/>
    </row>
    <row r="28" spans="2:133" ht="11.25" customHeight="1">
      <c r="B28" s="618" t="s">
        <v>290</v>
      </c>
      <c r="C28" s="619"/>
      <c r="D28" s="619"/>
      <c r="E28" s="619"/>
      <c r="F28" s="619"/>
      <c r="G28" s="619"/>
      <c r="H28" s="619"/>
      <c r="I28" s="619"/>
      <c r="J28" s="619"/>
      <c r="K28" s="619"/>
      <c r="L28" s="619"/>
      <c r="M28" s="619"/>
      <c r="N28" s="619"/>
      <c r="O28" s="619"/>
      <c r="P28" s="619"/>
      <c r="Q28" s="620"/>
      <c r="R28" s="621">
        <v>62751</v>
      </c>
      <c r="S28" s="622"/>
      <c r="T28" s="622"/>
      <c r="U28" s="622"/>
      <c r="V28" s="622"/>
      <c r="W28" s="622"/>
      <c r="X28" s="622"/>
      <c r="Y28" s="623"/>
      <c r="Z28" s="659">
        <v>0.3</v>
      </c>
      <c r="AA28" s="659"/>
      <c r="AB28" s="659"/>
      <c r="AC28" s="659"/>
      <c r="AD28" s="660" t="s">
        <v>121</v>
      </c>
      <c r="AE28" s="660"/>
      <c r="AF28" s="660"/>
      <c r="AG28" s="660"/>
      <c r="AH28" s="660"/>
      <c r="AI28" s="660"/>
      <c r="AJ28" s="660"/>
      <c r="AK28" s="660"/>
      <c r="AL28" s="624" t="s">
        <v>121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1626015</v>
      </c>
      <c r="CS28" s="622"/>
      <c r="CT28" s="622"/>
      <c r="CU28" s="622"/>
      <c r="CV28" s="622"/>
      <c r="CW28" s="622"/>
      <c r="CX28" s="622"/>
      <c r="CY28" s="623"/>
      <c r="CZ28" s="624">
        <v>9.1999999999999993</v>
      </c>
      <c r="DA28" s="636"/>
      <c r="DB28" s="636"/>
      <c r="DC28" s="637"/>
      <c r="DD28" s="627">
        <v>1625902</v>
      </c>
      <c r="DE28" s="622"/>
      <c r="DF28" s="622"/>
      <c r="DG28" s="622"/>
      <c r="DH28" s="622"/>
      <c r="DI28" s="622"/>
      <c r="DJ28" s="622"/>
      <c r="DK28" s="623"/>
      <c r="DL28" s="627">
        <v>1625902</v>
      </c>
      <c r="DM28" s="622"/>
      <c r="DN28" s="622"/>
      <c r="DO28" s="622"/>
      <c r="DP28" s="622"/>
      <c r="DQ28" s="622"/>
      <c r="DR28" s="622"/>
      <c r="DS28" s="622"/>
      <c r="DT28" s="622"/>
      <c r="DU28" s="622"/>
      <c r="DV28" s="623"/>
      <c r="DW28" s="624">
        <v>20.8</v>
      </c>
      <c r="DX28" s="636"/>
      <c r="DY28" s="636"/>
      <c r="DZ28" s="636"/>
      <c r="EA28" s="636"/>
      <c r="EB28" s="636"/>
      <c r="EC28" s="648"/>
    </row>
    <row r="29" spans="2:133" ht="11.25" customHeight="1">
      <c r="B29" s="618" t="s">
        <v>292</v>
      </c>
      <c r="C29" s="619"/>
      <c r="D29" s="619"/>
      <c r="E29" s="619"/>
      <c r="F29" s="619"/>
      <c r="G29" s="619"/>
      <c r="H29" s="619"/>
      <c r="I29" s="619"/>
      <c r="J29" s="619"/>
      <c r="K29" s="619"/>
      <c r="L29" s="619"/>
      <c r="M29" s="619"/>
      <c r="N29" s="619"/>
      <c r="O29" s="619"/>
      <c r="P29" s="619"/>
      <c r="Q29" s="620"/>
      <c r="R29" s="621">
        <v>18803</v>
      </c>
      <c r="S29" s="622"/>
      <c r="T29" s="622"/>
      <c r="U29" s="622"/>
      <c r="V29" s="622"/>
      <c r="W29" s="622"/>
      <c r="X29" s="622"/>
      <c r="Y29" s="623"/>
      <c r="Z29" s="659">
        <v>0.1</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1626011</v>
      </c>
      <c r="CS29" s="634"/>
      <c r="CT29" s="634"/>
      <c r="CU29" s="634"/>
      <c r="CV29" s="634"/>
      <c r="CW29" s="634"/>
      <c r="CX29" s="634"/>
      <c r="CY29" s="635"/>
      <c r="CZ29" s="624">
        <v>9.1999999999999993</v>
      </c>
      <c r="DA29" s="636"/>
      <c r="DB29" s="636"/>
      <c r="DC29" s="637"/>
      <c r="DD29" s="627">
        <v>1625898</v>
      </c>
      <c r="DE29" s="634"/>
      <c r="DF29" s="634"/>
      <c r="DG29" s="634"/>
      <c r="DH29" s="634"/>
      <c r="DI29" s="634"/>
      <c r="DJ29" s="634"/>
      <c r="DK29" s="635"/>
      <c r="DL29" s="627">
        <v>1625898</v>
      </c>
      <c r="DM29" s="634"/>
      <c r="DN29" s="634"/>
      <c r="DO29" s="634"/>
      <c r="DP29" s="634"/>
      <c r="DQ29" s="634"/>
      <c r="DR29" s="634"/>
      <c r="DS29" s="634"/>
      <c r="DT29" s="634"/>
      <c r="DU29" s="634"/>
      <c r="DV29" s="635"/>
      <c r="DW29" s="624">
        <v>20.8</v>
      </c>
      <c r="DX29" s="636"/>
      <c r="DY29" s="636"/>
      <c r="DZ29" s="636"/>
      <c r="EA29" s="636"/>
      <c r="EB29" s="636"/>
      <c r="EC29" s="648"/>
    </row>
    <row r="30" spans="2:133" ht="11.25" customHeight="1">
      <c r="B30" s="618" t="s">
        <v>294</v>
      </c>
      <c r="C30" s="619"/>
      <c r="D30" s="619"/>
      <c r="E30" s="619"/>
      <c r="F30" s="619"/>
      <c r="G30" s="619"/>
      <c r="H30" s="619"/>
      <c r="I30" s="619"/>
      <c r="J30" s="619"/>
      <c r="K30" s="619"/>
      <c r="L30" s="619"/>
      <c r="M30" s="619"/>
      <c r="N30" s="619"/>
      <c r="O30" s="619"/>
      <c r="P30" s="619"/>
      <c r="Q30" s="620"/>
      <c r="R30" s="621">
        <v>3760919</v>
      </c>
      <c r="S30" s="622"/>
      <c r="T30" s="622"/>
      <c r="U30" s="622"/>
      <c r="V30" s="622"/>
      <c r="W30" s="622"/>
      <c r="X30" s="622"/>
      <c r="Y30" s="623"/>
      <c r="Z30" s="659">
        <v>20</v>
      </c>
      <c r="AA30" s="659"/>
      <c r="AB30" s="659"/>
      <c r="AC30" s="659"/>
      <c r="AD30" s="660" t="s">
        <v>121</v>
      </c>
      <c r="AE30" s="660"/>
      <c r="AF30" s="660"/>
      <c r="AG30" s="660"/>
      <c r="AH30" s="660"/>
      <c r="AI30" s="660"/>
      <c r="AJ30" s="660"/>
      <c r="AK30" s="660"/>
      <c r="AL30" s="624" t="s">
        <v>121</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1579674</v>
      </c>
      <c r="CS30" s="622"/>
      <c r="CT30" s="622"/>
      <c r="CU30" s="622"/>
      <c r="CV30" s="622"/>
      <c r="CW30" s="622"/>
      <c r="CX30" s="622"/>
      <c r="CY30" s="623"/>
      <c r="CZ30" s="624">
        <v>8.9</v>
      </c>
      <c r="DA30" s="636"/>
      <c r="DB30" s="636"/>
      <c r="DC30" s="637"/>
      <c r="DD30" s="627">
        <v>1579561</v>
      </c>
      <c r="DE30" s="622"/>
      <c r="DF30" s="622"/>
      <c r="DG30" s="622"/>
      <c r="DH30" s="622"/>
      <c r="DI30" s="622"/>
      <c r="DJ30" s="622"/>
      <c r="DK30" s="623"/>
      <c r="DL30" s="627">
        <v>1579561</v>
      </c>
      <c r="DM30" s="622"/>
      <c r="DN30" s="622"/>
      <c r="DO30" s="622"/>
      <c r="DP30" s="622"/>
      <c r="DQ30" s="622"/>
      <c r="DR30" s="622"/>
      <c r="DS30" s="622"/>
      <c r="DT30" s="622"/>
      <c r="DU30" s="622"/>
      <c r="DV30" s="623"/>
      <c r="DW30" s="624">
        <v>20.2</v>
      </c>
      <c r="DX30" s="636"/>
      <c r="DY30" s="636"/>
      <c r="DZ30" s="636"/>
      <c r="EA30" s="636"/>
      <c r="EB30" s="636"/>
      <c r="EC30" s="648"/>
    </row>
    <row r="31" spans="2:133" ht="11.25" customHeight="1">
      <c r="B31" s="688" t="s">
        <v>298</v>
      </c>
      <c r="C31" s="689"/>
      <c r="D31" s="689"/>
      <c r="E31" s="689"/>
      <c r="F31" s="689"/>
      <c r="G31" s="689"/>
      <c r="H31" s="689"/>
      <c r="I31" s="689"/>
      <c r="J31" s="689"/>
      <c r="K31" s="689"/>
      <c r="L31" s="689"/>
      <c r="M31" s="689"/>
      <c r="N31" s="689"/>
      <c r="O31" s="689"/>
      <c r="P31" s="689"/>
      <c r="Q31" s="690"/>
      <c r="R31" s="621">
        <v>7421</v>
      </c>
      <c r="S31" s="622"/>
      <c r="T31" s="622"/>
      <c r="U31" s="622"/>
      <c r="V31" s="622"/>
      <c r="W31" s="622"/>
      <c r="X31" s="622"/>
      <c r="Y31" s="623"/>
      <c r="Z31" s="659">
        <v>0</v>
      </c>
      <c r="AA31" s="659"/>
      <c r="AB31" s="659"/>
      <c r="AC31" s="659"/>
      <c r="AD31" s="660">
        <v>7421</v>
      </c>
      <c r="AE31" s="660"/>
      <c r="AF31" s="660"/>
      <c r="AG31" s="660"/>
      <c r="AH31" s="660"/>
      <c r="AI31" s="660"/>
      <c r="AJ31" s="660"/>
      <c r="AK31" s="660"/>
      <c r="AL31" s="624">
        <v>0.1</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98.8</v>
      </c>
      <c r="BH31" s="684"/>
      <c r="BI31" s="684"/>
      <c r="BJ31" s="684"/>
      <c r="BK31" s="684"/>
      <c r="BL31" s="684"/>
      <c r="BM31" s="685">
        <v>96.7</v>
      </c>
      <c r="BN31" s="684"/>
      <c r="BO31" s="684"/>
      <c r="BP31" s="684"/>
      <c r="BQ31" s="686"/>
      <c r="BR31" s="683">
        <v>98.5</v>
      </c>
      <c r="BS31" s="684"/>
      <c r="BT31" s="684"/>
      <c r="BU31" s="684"/>
      <c r="BV31" s="684"/>
      <c r="BW31" s="684"/>
      <c r="BX31" s="685">
        <v>96.5</v>
      </c>
      <c r="BY31" s="684"/>
      <c r="BZ31" s="684"/>
      <c r="CA31" s="684"/>
      <c r="CB31" s="686"/>
      <c r="CD31" s="642"/>
      <c r="CE31" s="643"/>
      <c r="CF31" s="618" t="s">
        <v>301</v>
      </c>
      <c r="CG31" s="619"/>
      <c r="CH31" s="619"/>
      <c r="CI31" s="619"/>
      <c r="CJ31" s="619"/>
      <c r="CK31" s="619"/>
      <c r="CL31" s="619"/>
      <c r="CM31" s="619"/>
      <c r="CN31" s="619"/>
      <c r="CO31" s="619"/>
      <c r="CP31" s="619"/>
      <c r="CQ31" s="620"/>
      <c r="CR31" s="621">
        <v>46337</v>
      </c>
      <c r="CS31" s="634"/>
      <c r="CT31" s="634"/>
      <c r="CU31" s="634"/>
      <c r="CV31" s="634"/>
      <c r="CW31" s="634"/>
      <c r="CX31" s="634"/>
      <c r="CY31" s="635"/>
      <c r="CZ31" s="624">
        <v>0.3</v>
      </c>
      <c r="DA31" s="636"/>
      <c r="DB31" s="636"/>
      <c r="DC31" s="637"/>
      <c r="DD31" s="627">
        <v>46337</v>
      </c>
      <c r="DE31" s="634"/>
      <c r="DF31" s="634"/>
      <c r="DG31" s="634"/>
      <c r="DH31" s="634"/>
      <c r="DI31" s="634"/>
      <c r="DJ31" s="634"/>
      <c r="DK31" s="635"/>
      <c r="DL31" s="627">
        <v>46337</v>
      </c>
      <c r="DM31" s="634"/>
      <c r="DN31" s="634"/>
      <c r="DO31" s="634"/>
      <c r="DP31" s="634"/>
      <c r="DQ31" s="634"/>
      <c r="DR31" s="634"/>
      <c r="DS31" s="634"/>
      <c r="DT31" s="634"/>
      <c r="DU31" s="634"/>
      <c r="DV31" s="635"/>
      <c r="DW31" s="624">
        <v>0.6</v>
      </c>
      <c r="DX31" s="636"/>
      <c r="DY31" s="636"/>
      <c r="DZ31" s="636"/>
      <c r="EA31" s="636"/>
      <c r="EB31" s="636"/>
      <c r="EC31" s="648"/>
    </row>
    <row r="32" spans="2:133" ht="11.25" customHeight="1">
      <c r="B32" s="618" t="s">
        <v>302</v>
      </c>
      <c r="C32" s="619"/>
      <c r="D32" s="619"/>
      <c r="E32" s="619"/>
      <c r="F32" s="619"/>
      <c r="G32" s="619"/>
      <c r="H32" s="619"/>
      <c r="I32" s="619"/>
      <c r="J32" s="619"/>
      <c r="K32" s="619"/>
      <c r="L32" s="619"/>
      <c r="M32" s="619"/>
      <c r="N32" s="619"/>
      <c r="O32" s="619"/>
      <c r="P32" s="619"/>
      <c r="Q32" s="620"/>
      <c r="R32" s="621">
        <v>2291312</v>
      </c>
      <c r="S32" s="622"/>
      <c r="T32" s="622"/>
      <c r="U32" s="622"/>
      <c r="V32" s="622"/>
      <c r="W32" s="622"/>
      <c r="X32" s="622"/>
      <c r="Y32" s="623"/>
      <c r="Z32" s="659">
        <v>12.2</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4"/>
      <c r="AU32" s="214" t="s">
        <v>303</v>
      </c>
      <c r="AX32" s="618" t="s">
        <v>304</v>
      </c>
      <c r="AY32" s="619"/>
      <c r="AZ32" s="619"/>
      <c r="BA32" s="619"/>
      <c r="BB32" s="619"/>
      <c r="BC32" s="619"/>
      <c r="BD32" s="619"/>
      <c r="BE32" s="619"/>
      <c r="BF32" s="620"/>
      <c r="BG32" s="687">
        <v>99.1</v>
      </c>
      <c r="BH32" s="634"/>
      <c r="BI32" s="634"/>
      <c r="BJ32" s="634"/>
      <c r="BK32" s="634"/>
      <c r="BL32" s="634"/>
      <c r="BM32" s="625">
        <v>97.5</v>
      </c>
      <c r="BN32" s="634"/>
      <c r="BO32" s="634"/>
      <c r="BP32" s="634"/>
      <c r="BQ32" s="657"/>
      <c r="BR32" s="687">
        <v>98.8</v>
      </c>
      <c r="BS32" s="634"/>
      <c r="BT32" s="634"/>
      <c r="BU32" s="634"/>
      <c r="BV32" s="634"/>
      <c r="BW32" s="634"/>
      <c r="BX32" s="625">
        <v>97.3</v>
      </c>
      <c r="BY32" s="634"/>
      <c r="BZ32" s="634"/>
      <c r="CA32" s="634"/>
      <c r="CB32" s="657"/>
      <c r="CD32" s="644"/>
      <c r="CE32" s="645"/>
      <c r="CF32" s="618" t="s">
        <v>305</v>
      </c>
      <c r="CG32" s="619"/>
      <c r="CH32" s="619"/>
      <c r="CI32" s="619"/>
      <c r="CJ32" s="619"/>
      <c r="CK32" s="619"/>
      <c r="CL32" s="619"/>
      <c r="CM32" s="619"/>
      <c r="CN32" s="619"/>
      <c r="CO32" s="619"/>
      <c r="CP32" s="619"/>
      <c r="CQ32" s="620"/>
      <c r="CR32" s="621">
        <v>4</v>
      </c>
      <c r="CS32" s="622"/>
      <c r="CT32" s="622"/>
      <c r="CU32" s="622"/>
      <c r="CV32" s="622"/>
      <c r="CW32" s="622"/>
      <c r="CX32" s="622"/>
      <c r="CY32" s="623"/>
      <c r="CZ32" s="624">
        <v>0</v>
      </c>
      <c r="DA32" s="636"/>
      <c r="DB32" s="636"/>
      <c r="DC32" s="637"/>
      <c r="DD32" s="627">
        <v>4</v>
      </c>
      <c r="DE32" s="622"/>
      <c r="DF32" s="622"/>
      <c r="DG32" s="622"/>
      <c r="DH32" s="622"/>
      <c r="DI32" s="622"/>
      <c r="DJ32" s="622"/>
      <c r="DK32" s="623"/>
      <c r="DL32" s="627">
        <v>4</v>
      </c>
      <c r="DM32" s="622"/>
      <c r="DN32" s="622"/>
      <c r="DO32" s="622"/>
      <c r="DP32" s="622"/>
      <c r="DQ32" s="622"/>
      <c r="DR32" s="622"/>
      <c r="DS32" s="622"/>
      <c r="DT32" s="622"/>
      <c r="DU32" s="622"/>
      <c r="DV32" s="623"/>
      <c r="DW32" s="624">
        <v>0</v>
      </c>
      <c r="DX32" s="636"/>
      <c r="DY32" s="636"/>
      <c r="DZ32" s="636"/>
      <c r="EA32" s="636"/>
      <c r="EB32" s="636"/>
      <c r="EC32" s="648"/>
    </row>
    <row r="33" spans="2:133" ht="11.25" customHeight="1">
      <c r="B33" s="618" t="s">
        <v>306</v>
      </c>
      <c r="C33" s="619"/>
      <c r="D33" s="619"/>
      <c r="E33" s="619"/>
      <c r="F33" s="619"/>
      <c r="G33" s="619"/>
      <c r="H33" s="619"/>
      <c r="I33" s="619"/>
      <c r="J33" s="619"/>
      <c r="K33" s="619"/>
      <c r="L33" s="619"/>
      <c r="M33" s="619"/>
      <c r="N33" s="619"/>
      <c r="O33" s="619"/>
      <c r="P33" s="619"/>
      <c r="Q33" s="620"/>
      <c r="R33" s="621">
        <v>30655</v>
      </c>
      <c r="S33" s="622"/>
      <c r="T33" s="622"/>
      <c r="U33" s="622"/>
      <c r="V33" s="622"/>
      <c r="W33" s="622"/>
      <c r="X33" s="622"/>
      <c r="Y33" s="623"/>
      <c r="Z33" s="659">
        <v>0.2</v>
      </c>
      <c r="AA33" s="659"/>
      <c r="AB33" s="659"/>
      <c r="AC33" s="659"/>
      <c r="AD33" s="660" t="s">
        <v>121</v>
      </c>
      <c r="AE33" s="660"/>
      <c r="AF33" s="660"/>
      <c r="AG33" s="660"/>
      <c r="AH33" s="660"/>
      <c r="AI33" s="660"/>
      <c r="AJ33" s="660"/>
      <c r="AK33" s="660"/>
      <c r="AL33" s="624" t="s">
        <v>121</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98.3</v>
      </c>
      <c r="BH33" s="606"/>
      <c r="BI33" s="606"/>
      <c r="BJ33" s="606"/>
      <c r="BK33" s="606"/>
      <c r="BL33" s="606"/>
      <c r="BM33" s="652">
        <v>95.6</v>
      </c>
      <c r="BN33" s="606"/>
      <c r="BO33" s="606"/>
      <c r="BP33" s="606"/>
      <c r="BQ33" s="669"/>
      <c r="BR33" s="682">
        <v>98</v>
      </c>
      <c r="BS33" s="606"/>
      <c r="BT33" s="606"/>
      <c r="BU33" s="606"/>
      <c r="BV33" s="606"/>
      <c r="BW33" s="606"/>
      <c r="BX33" s="652">
        <v>95.5</v>
      </c>
      <c r="BY33" s="606"/>
      <c r="BZ33" s="606"/>
      <c r="CA33" s="606"/>
      <c r="CB33" s="669"/>
      <c r="CD33" s="618" t="s">
        <v>308</v>
      </c>
      <c r="CE33" s="619"/>
      <c r="CF33" s="619"/>
      <c r="CG33" s="619"/>
      <c r="CH33" s="619"/>
      <c r="CI33" s="619"/>
      <c r="CJ33" s="619"/>
      <c r="CK33" s="619"/>
      <c r="CL33" s="619"/>
      <c r="CM33" s="619"/>
      <c r="CN33" s="619"/>
      <c r="CO33" s="619"/>
      <c r="CP33" s="619"/>
      <c r="CQ33" s="620"/>
      <c r="CR33" s="621">
        <v>7677157</v>
      </c>
      <c r="CS33" s="634"/>
      <c r="CT33" s="634"/>
      <c r="CU33" s="634"/>
      <c r="CV33" s="634"/>
      <c r="CW33" s="634"/>
      <c r="CX33" s="634"/>
      <c r="CY33" s="635"/>
      <c r="CZ33" s="624">
        <v>43.3</v>
      </c>
      <c r="DA33" s="636"/>
      <c r="DB33" s="636"/>
      <c r="DC33" s="637"/>
      <c r="DD33" s="627">
        <v>6379545</v>
      </c>
      <c r="DE33" s="634"/>
      <c r="DF33" s="634"/>
      <c r="DG33" s="634"/>
      <c r="DH33" s="634"/>
      <c r="DI33" s="634"/>
      <c r="DJ33" s="634"/>
      <c r="DK33" s="635"/>
      <c r="DL33" s="627">
        <v>2634577</v>
      </c>
      <c r="DM33" s="634"/>
      <c r="DN33" s="634"/>
      <c r="DO33" s="634"/>
      <c r="DP33" s="634"/>
      <c r="DQ33" s="634"/>
      <c r="DR33" s="634"/>
      <c r="DS33" s="634"/>
      <c r="DT33" s="634"/>
      <c r="DU33" s="634"/>
      <c r="DV33" s="635"/>
      <c r="DW33" s="624">
        <v>33.700000000000003</v>
      </c>
      <c r="DX33" s="636"/>
      <c r="DY33" s="636"/>
      <c r="DZ33" s="636"/>
      <c r="EA33" s="636"/>
      <c r="EB33" s="636"/>
      <c r="EC33" s="648"/>
    </row>
    <row r="34" spans="2:133" ht="11.25" customHeight="1">
      <c r="B34" s="618" t="s">
        <v>309</v>
      </c>
      <c r="C34" s="619"/>
      <c r="D34" s="619"/>
      <c r="E34" s="619"/>
      <c r="F34" s="619"/>
      <c r="G34" s="619"/>
      <c r="H34" s="619"/>
      <c r="I34" s="619"/>
      <c r="J34" s="619"/>
      <c r="K34" s="619"/>
      <c r="L34" s="619"/>
      <c r="M34" s="619"/>
      <c r="N34" s="619"/>
      <c r="O34" s="619"/>
      <c r="P34" s="619"/>
      <c r="Q34" s="620"/>
      <c r="R34" s="621">
        <v>1068609</v>
      </c>
      <c r="S34" s="622"/>
      <c r="T34" s="622"/>
      <c r="U34" s="622"/>
      <c r="V34" s="622"/>
      <c r="W34" s="622"/>
      <c r="X34" s="622"/>
      <c r="Y34" s="623"/>
      <c r="Z34" s="659">
        <v>5.7</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2473393</v>
      </c>
      <c r="CS34" s="622"/>
      <c r="CT34" s="622"/>
      <c r="CU34" s="622"/>
      <c r="CV34" s="622"/>
      <c r="CW34" s="622"/>
      <c r="CX34" s="622"/>
      <c r="CY34" s="623"/>
      <c r="CZ34" s="624">
        <v>13.9</v>
      </c>
      <c r="DA34" s="636"/>
      <c r="DB34" s="636"/>
      <c r="DC34" s="637"/>
      <c r="DD34" s="627">
        <v>2001008</v>
      </c>
      <c r="DE34" s="622"/>
      <c r="DF34" s="622"/>
      <c r="DG34" s="622"/>
      <c r="DH34" s="622"/>
      <c r="DI34" s="622"/>
      <c r="DJ34" s="622"/>
      <c r="DK34" s="623"/>
      <c r="DL34" s="627">
        <v>841931</v>
      </c>
      <c r="DM34" s="622"/>
      <c r="DN34" s="622"/>
      <c r="DO34" s="622"/>
      <c r="DP34" s="622"/>
      <c r="DQ34" s="622"/>
      <c r="DR34" s="622"/>
      <c r="DS34" s="622"/>
      <c r="DT34" s="622"/>
      <c r="DU34" s="622"/>
      <c r="DV34" s="623"/>
      <c r="DW34" s="624">
        <v>10.8</v>
      </c>
      <c r="DX34" s="636"/>
      <c r="DY34" s="636"/>
      <c r="DZ34" s="636"/>
      <c r="EA34" s="636"/>
      <c r="EB34" s="636"/>
      <c r="EC34" s="648"/>
    </row>
    <row r="35" spans="2:133" ht="11.25" customHeight="1">
      <c r="B35" s="618" t="s">
        <v>311</v>
      </c>
      <c r="C35" s="619"/>
      <c r="D35" s="619"/>
      <c r="E35" s="619"/>
      <c r="F35" s="619"/>
      <c r="G35" s="619"/>
      <c r="H35" s="619"/>
      <c r="I35" s="619"/>
      <c r="J35" s="619"/>
      <c r="K35" s="619"/>
      <c r="L35" s="619"/>
      <c r="M35" s="619"/>
      <c r="N35" s="619"/>
      <c r="O35" s="619"/>
      <c r="P35" s="619"/>
      <c r="Q35" s="620"/>
      <c r="R35" s="621">
        <v>1847475</v>
      </c>
      <c r="S35" s="622"/>
      <c r="T35" s="622"/>
      <c r="U35" s="622"/>
      <c r="V35" s="622"/>
      <c r="W35" s="622"/>
      <c r="X35" s="622"/>
      <c r="Y35" s="623"/>
      <c r="Z35" s="659">
        <v>9.8000000000000007</v>
      </c>
      <c r="AA35" s="659"/>
      <c r="AB35" s="659"/>
      <c r="AC35" s="659"/>
      <c r="AD35" s="660" t="s">
        <v>121</v>
      </c>
      <c r="AE35" s="660"/>
      <c r="AF35" s="660"/>
      <c r="AG35" s="660"/>
      <c r="AH35" s="660"/>
      <c r="AI35" s="660"/>
      <c r="AJ35" s="660"/>
      <c r="AK35" s="660"/>
      <c r="AL35" s="624" t="s">
        <v>121</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35604</v>
      </c>
      <c r="CS35" s="634"/>
      <c r="CT35" s="634"/>
      <c r="CU35" s="634"/>
      <c r="CV35" s="634"/>
      <c r="CW35" s="634"/>
      <c r="CX35" s="634"/>
      <c r="CY35" s="635"/>
      <c r="CZ35" s="624">
        <v>0.2</v>
      </c>
      <c r="DA35" s="636"/>
      <c r="DB35" s="636"/>
      <c r="DC35" s="637"/>
      <c r="DD35" s="627">
        <v>35604</v>
      </c>
      <c r="DE35" s="634"/>
      <c r="DF35" s="634"/>
      <c r="DG35" s="634"/>
      <c r="DH35" s="634"/>
      <c r="DI35" s="634"/>
      <c r="DJ35" s="634"/>
      <c r="DK35" s="635"/>
      <c r="DL35" s="627">
        <v>33236</v>
      </c>
      <c r="DM35" s="634"/>
      <c r="DN35" s="634"/>
      <c r="DO35" s="634"/>
      <c r="DP35" s="634"/>
      <c r="DQ35" s="634"/>
      <c r="DR35" s="634"/>
      <c r="DS35" s="634"/>
      <c r="DT35" s="634"/>
      <c r="DU35" s="634"/>
      <c r="DV35" s="635"/>
      <c r="DW35" s="624">
        <v>0.4</v>
      </c>
      <c r="DX35" s="636"/>
      <c r="DY35" s="636"/>
      <c r="DZ35" s="636"/>
      <c r="EA35" s="636"/>
      <c r="EB35" s="636"/>
      <c r="EC35" s="648"/>
    </row>
    <row r="36" spans="2:133" ht="11.25" customHeight="1">
      <c r="B36" s="618" t="s">
        <v>315</v>
      </c>
      <c r="C36" s="619"/>
      <c r="D36" s="619"/>
      <c r="E36" s="619"/>
      <c r="F36" s="619"/>
      <c r="G36" s="619"/>
      <c r="H36" s="619"/>
      <c r="I36" s="619"/>
      <c r="J36" s="619"/>
      <c r="K36" s="619"/>
      <c r="L36" s="619"/>
      <c r="M36" s="619"/>
      <c r="N36" s="619"/>
      <c r="O36" s="619"/>
      <c r="P36" s="619"/>
      <c r="Q36" s="620"/>
      <c r="R36" s="621">
        <v>882701</v>
      </c>
      <c r="S36" s="622"/>
      <c r="T36" s="622"/>
      <c r="U36" s="622"/>
      <c r="V36" s="622"/>
      <c r="W36" s="622"/>
      <c r="X36" s="622"/>
      <c r="Y36" s="623"/>
      <c r="Z36" s="659">
        <v>4.7</v>
      </c>
      <c r="AA36" s="659"/>
      <c r="AB36" s="659"/>
      <c r="AC36" s="659"/>
      <c r="AD36" s="660" t="s">
        <v>121</v>
      </c>
      <c r="AE36" s="660"/>
      <c r="AF36" s="660"/>
      <c r="AG36" s="660"/>
      <c r="AH36" s="660"/>
      <c r="AI36" s="660"/>
      <c r="AJ36" s="660"/>
      <c r="AK36" s="660"/>
      <c r="AL36" s="624" t="s">
        <v>121</v>
      </c>
      <c r="AM36" s="625"/>
      <c r="AN36" s="625"/>
      <c r="AO36" s="661"/>
      <c r="AP36" s="222"/>
      <c r="AQ36" s="670" t="s">
        <v>316</v>
      </c>
      <c r="AR36" s="671"/>
      <c r="AS36" s="671"/>
      <c r="AT36" s="671"/>
      <c r="AU36" s="671"/>
      <c r="AV36" s="671"/>
      <c r="AW36" s="671"/>
      <c r="AX36" s="671"/>
      <c r="AY36" s="672"/>
      <c r="AZ36" s="676">
        <v>1490308</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16124</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2002379</v>
      </c>
      <c r="CS36" s="622"/>
      <c r="CT36" s="622"/>
      <c r="CU36" s="622"/>
      <c r="CV36" s="622"/>
      <c r="CW36" s="622"/>
      <c r="CX36" s="622"/>
      <c r="CY36" s="623"/>
      <c r="CZ36" s="624">
        <v>11.3</v>
      </c>
      <c r="DA36" s="636"/>
      <c r="DB36" s="636"/>
      <c r="DC36" s="637"/>
      <c r="DD36" s="627">
        <v>1392550</v>
      </c>
      <c r="DE36" s="622"/>
      <c r="DF36" s="622"/>
      <c r="DG36" s="622"/>
      <c r="DH36" s="622"/>
      <c r="DI36" s="622"/>
      <c r="DJ36" s="622"/>
      <c r="DK36" s="623"/>
      <c r="DL36" s="627">
        <v>773819</v>
      </c>
      <c r="DM36" s="622"/>
      <c r="DN36" s="622"/>
      <c r="DO36" s="622"/>
      <c r="DP36" s="622"/>
      <c r="DQ36" s="622"/>
      <c r="DR36" s="622"/>
      <c r="DS36" s="622"/>
      <c r="DT36" s="622"/>
      <c r="DU36" s="622"/>
      <c r="DV36" s="623"/>
      <c r="DW36" s="624">
        <v>9.9</v>
      </c>
      <c r="DX36" s="636"/>
      <c r="DY36" s="636"/>
      <c r="DZ36" s="636"/>
      <c r="EA36" s="636"/>
      <c r="EB36" s="636"/>
      <c r="EC36" s="648"/>
    </row>
    <row r="37" spans="2:133" ht="11.25" customHeight="1">
      <c r="B37" s="618" t="s">
        <v>319</v>
      </c>
      <c r="C37" s="619"/>
      <c r="D37" s="619"/>
      <c r="E37" s="619"/>
      <c r="F37" s="619"/>
      <c r="G37" s="619"/>
      <c r="H37" s="619"/>
      <c r="I37" s="619"/>
      <c r="J37" s="619"/>
      <c r="K37" s="619"/>
      <c r="L37" s="619"/>
      <c r="M37" s="619"/>
      <c r="N37" s="619"/>
      <c r="O37" s="619"/>
      <c r="P37" s="619"/>
      <c r="Q37" s="620"/>
      <c r="R37" s="621">
        <v>198834</v>
      </c>
      <c r="S37" s="622"/>
      <c r="T37" s="622"/>
      <c r="U37" s="622"/>
      <c r="V37" s="622"/>
      <c r="W37" s="622"/>
      <c r="X37" s="622"/>
      <c r="Y37" s="623"/>
      <c r="Z37" s="659">
        <v>1.1000000000000001</v>
      </c>
      <c r="AA37" s="659"/>
      <c r="AB37" s="659"/>
      <c r="AC37" s="659"/>
      <c r="AD37" s="660">
        <v>128</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124264</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-272082</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779520</v>
      </c>
      <c r="CS37" s="634"/>
      <c r="CT37" s="634"/>
      <c r="CU37" s="634"/>
      <c r="CV37" s="634"/>
      <c r="CW37" s="634"/>
      <c r="CX37" s="634"/>
      <c r="CY37" s="635"/>
      <c r="CZ37" s="624">
        <v>4.4000000000000004</v>
      </c>
      <c r="DA37" s="636"/>
      <c r="DB37" s="636"/>
      <c r="DC37" s="637"/>
      <c r="DD37" s="627">
        <v>779156</v>
      </c>
      <c r="DE37" s="634"/>
      <c r="DF37" s="634"/>
      <c r="DG37" s="634"/>
      <c r="DH37" s="634"/>
      <c r="DI37" s="634"/>
      <c r="DJ37" s="634"/>
      <c r="DK37" s="635"/>
      <c r="DL37" s="627">
        <v>574346</v>
      </c>
      <c r="DM37" s="634"/>
      <c r="DN37" s="634"/>
      <c r="DO37" s="634"/>
      <c r="DP37" s="634"/>
      <c r="DQ37" s="634"/>
      <c r="DR37" s="634"/>
      <c r="DS37" s="634"/>
      <c r="DT37" s="634"/>
      <c r="DU37" s="634"/>
      <c r="DV37" s="635"/>
      <c r="DW37" s="624">
        <v>7.3</v>
      </c>
      <c r="DX37" s="636"/>
      <c r="DY37" s="636"/>
      <c r="DZ37" s="636"/>
      <c r="EA37" s="636"/>
      <c r="EB37" s="636"/>
      <c r="EC37" s="648"/>
    </row>
    <row r="38" spans="2:133" ht="11.25" customHeight="1">
      <c r="B38" s="618" t="s">
        <v>323</v>
      </c>
      <c r="C38" s="619"/>
      <c r="D38" s="619"/>
      <c r="E38" s="619"/>
      <c r="F38" s="619"/>
      <c r="G38" s="619"/>
      <c r="H38" s="619"/>
      <c r="I38" s="619"/>
      <c r="J38" s="619"/>
      <c r="K38" s="619"/>
      <c r="L38" s="619"/>
      <c r="M38" s="619"/>
      <c r="N38" s="619"/>
      <c r="O38" s="619"/>
      <c r="P38" s="619"/>
      <c r="Q38" s="620"/>
      <c r="R38" s="621">
        <v>248438</v>
      </c>
      <c r="S38" s="622"/>
      <c r="T38" s="622"/>
      <c r="U38" s="622"/>
      <c r="V38" s="622"/>
      <c r="W38" s="622"/>
      <c r="X38" s="622"/>
      <c r="Y38" s="623"/>
      <c r="Z38" s="659">
        <v>1.3</v>
      </c>
      <c r="AA38" s="659"/>
      <c r="AB38" s="659"/>
      <c r="AC38" s="659"/>
      <c r="AD38" s="660" t="s">
        <v>121</v>
      </c>
      <c r="AE38" s="660"/>
      <c r="AF38" s="660"/>
      <c r="AG38" s="660"/>
      <c r="AH38" s="660"/>
      <c r="AI38" s="660"/>
      <c r="AJ38" s="660"/>
      <c r="AK38" s="660"/>
      <c r="AL38" s="624" t="s">
        <v>121</v>
      </c>
      <c r="AM38" s="625"/>
      <c r="AN38" s="625"/>
      <c r="AO38" s="661"/>
      <c r="AQ38" s="654" t="s">
        <v>324</v>
      </c>
      <c r="AR38" s="655"/>
      <c r="AS38" s="655"/>
      <c r="AT38" s="655"/>
      <c r="AU38" s="655"/>
      <c r="AV38" s="655"/>
      <c r="AW38" s="655"/>
      <c r="AX38" s="655"/>
      <c r="AY38" s="656"/>
      <c r="AZ38" s="621">
        <v>63801</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4507</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1489142</v>
      </c>
      <c r="CS38" s="622"/>
      <c r="CT38" s="622"/>
      <c r="CU38" s="622"/>
      <c r="CV38" s="622"/>
      <c r="CW38" s="622"/>
      <c r="CX38" s="622"/>
      <c r="CY38" s="623"/>
      <c r="CZ38" s="624">
        <v>8.4</v>
      </c>
      <c r="DA38" s="636"/>
      <c r="DB38" s="636"/>
      <c r="DC38" s="637"/>
      <c r="DD38" s="627">
        <v>1273744</v>
      </c>
      <c r="DE38" s="622"/>
      <c r="DF38" s="622"/>
      <c r="DG38" s="622"/>
      <c r="DH38" s="622"/>
      <c r="DI38" s="622"/>
      <c r="DJ38" s="622"/>
      <c r="DK38" s="623"/>
      <c r="DL38" s="627">
        <v>985591</v>
      </c>
      <c r="DM38" s="622"/>
      <c r="DN38" s="622"/>
      <c r="DO38" s="622"/>
      <c r="DP38" s="622"/>
      <c r="DQ38" s="622"/>
      <c r="DR38" s="622"/>
      <c r="DS38" s="622"/>
      <c r="DT38" s="622"/>
      <c r="DU38" s="622"/>
      <c r="DV38" s="623"/>
      <c r="DW38" s="624">
        <v>12.6</v>
      </c>
      <c r="DX38" s="636"/>
      <c r="DY38" s="636"/>
      <c r="DZ38" s="636"/>
      <c r="EA38" s="636"/>
      <c r="EB38" s="636"/>
      <c r="EC38" s="648"/>
    </row>
    <row r="39" spans="2:133" ht="11.25" customHeight="1">
      <c r="B39" s="618" t="s">
        <v>327</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328</v>
      </c>
      <c r="AR39" s="655"/>
      <c r="AS39" s="655"/>
      <c r="AT39" s="655"/>
      <c r="AU39" s="655"/>
      <c r="AV39" s="655"/>
      <c r="AW39" s="655"/>
      <c r="AX39" s="655"/>
      <c r="AY39" s="656"/>
      <c r="AZ39" s="621">
        <v>1166</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7563</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1669839</v>
      </c>
      <c r="CS39" s="634"/>
      <c r="CT39" s="634"/>
      <c r="CU39" s="634"/>
      <c r="CV39" s="634"/>
      <c r="CW39" s="634"/>
      <c r="CX39" s="634"/>
      <c r="CY39" s="635"/>
      <c r="CZ39" s="624">
        <v>9.4</v>
      </c>
      <c r="DA39" s="636"/>
      <c r="DB39" s="636"/>
      <c r="DC39" s="637"/>
      <c r="DD39" s="627">
        <v>1669839</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c r="B40" s="618" t="s">
        <v>331</v>
      </c>
      <c r="C40" s="619"/>
      <c r="D40" s="619"/>
      <c r="E40" s="619"/>
      <c r="F40" s="619"/>
      <c r="G40" s="619"/>
      <c r="H40" s="619"/>
      <c r="I40" s="619"/>
      <c r="J40" s="619"/>
      <c r="K40" s="619"/>
      <c r="L40" s="619"/>
      <c r="M40" s="619"/>
      <c r="N40" s="619"/>
      <c r="O40" s="619"/>
      <c r="P40" s="619"/>
      <c r="Q40" s="620"/>
      <c r="R40" s="621">
        <v>47538</v>
      </c>
      <c r="S40" s="622"/>
      <c r="T40" s="622"/>
      <c r="U40" s="622"/>
      <c r="V40" s="622"/>
      <c r="W40" s="622"/>
      <c r="X40" s="622"/>
      <c r="Y40" s="623"/>
      <c r="Z40" s="659">
        <v>0.3</v>
      </c>
      <c r="AA40" s="659"/>
      <c r="AB40" s="659"/>
      <c r="AC40" s="659"/>
      <c r="AD40" s="660" t="s">
        <v>121</v>
      </c>
      <c r="AE40" s="660"/>
      <c r="AF40" s="660"/>
      <c r="AG40" s="660"/>
      <c r="AH40" s="660"/>
      <c r="AI40" s="660"/>
      <c r="AJ40" s="660"/>
      <c r="AK40" s="660"/>
      <c r="AL40" s="624" t="s">
        <v>121</v>
      </c>
      <c r="AM40" s="625"/>
      <c r="AN40" s="625"/>
      <c r="AO40" s="661"/>
      <c r="AQ40" s="654" t="s">
        <v>332</v>
      </c>
      <c r="AR40" s="655"/>
      <c r="AS40" s="655"/>
      <c r="AT40" s="655"/>
      <c r="AU40" s="655"/>
      <c r="AV40" s="655"/>
      <c r="AW40" s="655"/>
      <c r="AX40" s="655"/>
      <c r="AY40" s="656"/>
      <c r="AZ40" s="621" t="s">
        <v>121</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69</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6800</v>
      </c>
      <c r="CS40" s="622"/>
      <c r="CT40" s="622"/>
      <c r="CU40" s="622"/>
      <c r="CV40" s="622"/>
      <c r="CW40" s="622"/>
      <c r="CX40" s="622"/>
      <c r="CY40" s="623"/>
      <c r="CZ40" s="624">
        <v>0</v>
      </c>
      <c r="DA40" s="636"/>
      <c r="DB40" s="636"/>
      <c r="DC40" s="637"/>
      <c r="DD40" s="627">
        <v>6800</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c r="B41" s="602" t="s">
        <v>336</v>
      </c>
      <c r="C41" s="603"/>
      <c r="D41" s="603"/>
      <c r="E41" s="603"/>
      <c r="F41" s="603"/>
      <c r="G41" s="603"/>
      <c r="H41" s="603"/>
      <c r="I41" s="603"/>
      <c r="J41" s="603"/>
      <c r="K41" s="603"/>
      <c r="L41" s="603"/>
      <c r="M41" s="603"/>
      <c r="N41" s="603"/>
      <c r="O41" s="603"/>
      <c r="P41" s="603"/>
      <c r="Q41" s="604"/>
      <c r="R41" s="605">
        <v>18763889</v>
      </c>
      <c r="S41" s="646"/>
      <c r="T41" s="646"/>
      <c r="U41" s="646"/>
      <c r="V41" s="646"/>
      <c r="W41" s="646"/>
      <c r="X41" s="646"/>
      <c r="Y41" s="649"/>
      <c r="Z41" s="650">
        <v>100</v>
      </c>
      <c r="AA41" s="650"/>
      <c r="AB41" s="650"/>
      <c r="AC41" s="650"/>
      <c r="AD41" s="651">
        <v>7772223</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622104</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121</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340</v>
      </c>
      <c r="AR42" s="667"/>
      <c r="AS42" s="667"/>
      <c r="AT42" s="667"/>
      <c r="AU42" s="667"/>
      <c r="AV42" s="667"/>
      <c r="AW42" s="667"/>
      <c r="AX42" s="667"/>
      <c r="AY42" s="668"/>
      <c r="AZ42" s="605">
        <v>678973</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376</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804829</v>
      </c>
      <c r="CS42" s="634"/>
      <c r="CT42" s="634"/>
      <c r="CU42" s="634"/>
      <c r="CV42" s="634"/>
      <c r="CW42" s="634"/>
      <c r="CX42" s="634"/>
      <c r="CY42" s="635"/>
      <c r="CZ42" s="624">
        <v>4.5</v>
      </c>
      <c r="DA42" s="636"/>
      <c r="DB42" s="636"/>
      <c r="DC42" s="637"/>
      <c r="DD42" s="627">
        <v>146826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343</v>
      </c>
      <c r="CD43" s="618" t="s">
        <v>344</v>
      </c>
      <c r="CE43" s="619"/>
      <c r="CF43" s="619"/>
      <c r="CG43" s="619"/>
      <c r="CH43" s="619"/>
      <c r="CI43" s="619"/>
      <c r="CJ43" s="619"/>
      <c r="CK43" s="619"/>
      <c r="CL43" s="619"/>
      <c r="CM43" s="619"/>
      <c r="CN43" s="619"/>
      <c r="CO43" s="619"/>
      <c r="CP43" s="619"/>
      <c r="CQ43" s="620"/>
      <c r="CR43" s="621" t="s">
        <v>121</v>
      </c>
      <c r="CS43" s="634"/>
      <c r="CT43" s="634"/>
      <c r="CU43" s="634"/>
      <c r="CV43" s="634"/>
      <c r="CW43" s="634"/>
      <c r="CX43" s="634"/>
      <c r="CY43" s="635"/>
      <c r="CZ43" s="624" t="s">
        <v>121</v>
      </c>
      <c r="DA43" s="636"/>
      <c r="DB43" s="636"/>
      <c r="DC43" s="637"/>
      <c r="DD43" s="627" t="s">
        <v>121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779746</v>
      </c>
      <c r="CS44" s="622"/>
      <c r="CT44" s="622"/>
      <c r="CU44" s="622"/>
      <c r="CV44" s="622"/>
      <c r="CW44" s="622"/>
      <c r="CX44" s="622"/>
      <c r="CY44" s="623"/>
      <c r="CZ44" s="624">
        <v>4.4000000000000004</v>
      </c>
      <c r="DA44" s="625"/>
      <c r="DB44" s="625"/>
      <c r="DC44" s="626"/>
      <c r="DD44" s="627">
        <v>121743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627743</v>
      </c>
      <c r="CS45" s="634"/>
      <c r="CT45" s="634"/>
      <c r="CU45" s="634"/>
      <c r="CV45" s="634"/>
      <c r="CW45" s="634"/>
      <c r="CX45" s="634"/>
      <c r="CY45" s="635"/>
      <c r="CZ45" s="624">
        <v>3.5</v>
      </c>
      <c r="DA45" s="636"/>
      <c r="DB45" s="636"/>
      <c r="DC45" s="637"/>
      <c r="DD45" s="627">
        <v>16060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349</v>
      </c>
      <c r="CG46" s="619"/>
      <c r="CH46" s="619"/>
      <c r="CI46" s="619"/>
      <c r="CJ46" s="619"/>
      <c r="CK46" s="619"/>
      <c r="CL46" s="619"/>
      <c r="CM46" s="619"/>
      <c r="CN46" s="619"/>
      <c r="CO46" s="619"/>
      <c r="CP46" s="619"/>
      <c r="CQ46" s="620"/>
      <c r="CR46" s="621">
        <v>152003</v>
      </c>
      <c r="CS46" s="622"/>
      <c r="CT46" s="622"/>
      <c r="CU46" s="622"/>
      <c r="CV46" s="622"/>
      <c r="CW46" s="622"/>
      <c r="CX46" s="622"/>
      <c r="CY46" s="623"/>
      <c r="CZ46" s="624">
        <v>0.9</v>
      </c>
      <c r="DA46" s="625"/>
      <c r="DB46" s="625"/>
      <c r="DC46" s="626"/>
      <c r="DD46" s="627">
        <v>105683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350</v>
      </c>
      <c r="CG47" s="619"/>
      <c r="CH47" s="619"/>
      <c r="CI47" s="619"/>
      <c r="CJ47" s="619"/>
      <c r="CK47" s="619"/>
      <c r="CL47" s="619"/>
      <c r="CM47" s="619"/>
      <c r="CN47" s="619"/>
      <c r="CO47" s="619"/>
      <c r="CP47" s="619"/>
      <c r="CQ47" s="620"/>
      <c r="CR47" s="621">
        <v>25083</v>
      </c>
      <c r="CS47" s="634"/>
      <c r="CT47" s="634"/>
      <c r="CU47" s="634"/>
      <c r="CV47" s="634"/>
      <c r="CW47" s="634"/>
      <c r="CX47" s="634"/>
      <c r="CY47" s="635"/>
      <c r="CZ47" s="624">
        <v>0.1</v>
      </c>
      <c r="DA47" s="636"/>
      <c r="DB47" s="636"/>
      <c r="DC47" s="637"/>
      <c r="DD47" s="627">
        <v>25083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351</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352</v>
      </c>
      <c r="CE49" s="603"/>
      <c r="CF49" s="603"/>
      <c r="CG49" s="603"/>
      <c r="CH49" s="603"/>
      <c r="CI49" s="603"/>
      <c r="CJ49" s="603"/>
      <c r="CK49" s="603"/>
      <c r="CL49" s="603"/>
      <c r="CM49" s="603"/>
      <c r="CN49" s="603"/>
      <c r="CO49" s="603"/>
      <c r="CP49" s="603"/>
      <c r="CQ49" s="604"/>
      <c r="CR49" s="605">
        <v>17730522</v>
      </c>
      <c r="CS49" s="606"/>
      <c r="CT49" s="606"/>
      <c r="CU49" s="606"/>
      <c r="CV49" s="606"/>
      <c r="CW49" s="606"/>
      <c r="CX49" s="606"/>
      <c r="CY49" s="607"/>
      <c r="CZ49" s="608">
        <v>100</v>
      </c>
      <c r="DA49" s="609"/>
      <c r="DB49" s="609"/>
      <c r="DC49" s="610"/>
      <c r="DD49" s="611">
        <v>11672124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keVjM8IsLzCuscaxqJqM64YCMu7wS1F0TeImIvilJDrApudpfkgwJTyP/Qo5Qyc866FJM1rU4s9dnStXQnJnJg==" saltValue="Fkas7+f61v6d/KVvJevlV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2" workbookViewId="0">
      <selection activeCell="BK45" sqref="A44:BK45"/>
    </sheetView>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375</v>
      </c>
      <c r="C7" s="1048"/>
      <c r="D7" s="1048"/>
      <c r="E7" s="1048"/>
      <c r="F7" s="1048"/>
      <c r="G7" s="1048"/>
      <c r="H7" s="1048"/>
      <c r="I7" s="1048"/>
      <c r="J7" s="1048"/>
      <c r="K7" s="1048"/>
      <c r="L7" s="1048"/>
      <c r="M7" s="1048"/>
      <c r="N7" s="1048"/>
      <c r="O7" s="1048"/>
      <c r="P7" s="1049"/>
      <c r="Q7" s="1102">
        <v>18764</v>
      </c>
      <c r="R7" s="1103"/>
      <c r="S7" s="1103"/>
      <c r="T7" s="1103"/>
      <c r="U7" s="1103"/>
      <c r="V7" s="1103">
        <v>17731</v>
      </c>
      <c r="W7" s="1103"/>
      <c r="X7" s="1103"/>
      <c r="Y7" s="1103"/>
      <c r="Z7" s="1103"/>
      <c r="AA7" s="1103">
        <f>Q7-V7</f>
        <v>1033</v>
      </c>
      <c r="AB7" s="1103"/>
      <c r="AC7" s="1103"/>
      <c r="AD7" s="1103"/>
      <c r="AE7" s="1104"/>
      <c r="AF7" s="1105">
        <v>934</v>
      </c>
      <c r="AG7" s="1106"/>
      <c r="AH7" s="1106"/>
      <c r="AI7" s="1106"/>
      <c r="AJ7" s="1107"/>
      <c r="AK7" s="1108">
        <v>1848</v>
      </c>
      <c r="AL7" s="1109"/>
      <c r="AM7" s="1109"/>
      <c r="AN7" s="1109"/>
      <c r="AO7" s="1109"/>
      <c r="AP7" s="1109">
        <v>248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c r="A8" s="238">
        <v>2</v>
      </c>
      <c r="B8" s="1030" t="s">
        <v>376</v>
      </c>
      <c r="C8" s="1031"/>
      <c r="D8" s="1031"/>
      <c r="E8" s="1031"/>
      <c r="F8" s="1031"/>
      <c r="G8" s="1031"/>
      <c r="H8" s="1031"/>
      <c r="I8" s="1031"/>
      <c r="J8" s="1031"/>
      <c r="K8" s="1031"/>
      <c r="L8" s="1031"/>
      <c r="M8" s="1031"/>
      <c r="N8" s="1031"/>
      <c r="O8" s="1031"/>
      <c r="P8" s="1032"/>
      <c r="Q8" s="1038">
        <v>224</v>
      </c>
      <c r="R8" s="1039"/>
      <c r="S8" s="1039"/>
      <c r="T8" s="1039"/>
      <c r="U8" s="1039"/>
      <c r="V8" s="1039">
        <v>198</v>
      </c>
      <c r="W8" s="1039"/>
      <c r="X8" s="1039"/>
      <c r="Y8" s="1039"/>
      <c r="Z8" s="1039"/>
      <c r="AA8" s="1039">
        <f>Q8-V8</f>
        <v>26</v>
      </c>
      <c r="AB8" s="1039"/>
      <c r="AC8" s="1039"/>
      <c r="AD8" s="1039"/>
      <c r="AE8" s="1040"/>
      <c r="AF8" s="1035">
        <v>0</v>
      </c>
      <c r="AG8" s="1036"/>
      <c r="AH8" s="1036"/>
      <c r="AI8" s="1036"/>
      <c r="AJ8" s="1037"/>
      <c r="AK8" s="1080">
        <v>190</v>
      </c>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378</v>
      </c>
      <c r="B23" s="937" t="s">
        <v>379</v>
      </c>
      <c r="C23" s="938"/>
      <c r="D23" s="938"/>
      <c r="E23" s="938"/>
      <c r="F23" s="938"/>
      <c r="G23" s="938"/>
      <c r="H23" s="938"/>
      <c r="I23" s="938"/>
      <c r="J23" s="938"/>
      <c r="K23" s="938"/>
      <c r="L23" s="938"/>
      <c r="M23" s="938"/>
      <c r="N23" s="938"/>
      <c r="O23" s="938"/>
      <c r="P23" s="948"/>
      <c r="Q23" s="1067">
        <v>18988</v>
      </c>
      <c r="R23" s="1061"/>
      <c r="S23" s="1061"/>
      <c r="T23" s="1061"/>
      <c r="U23" s="1061"/>
      <c r="V23" s="1061">
        <v>17929</v>
      </c>
      <c r="W23" s="1061"/>
      <c r="X23" s="1061"/>
      <c r="Y23" s="1061"/>
      <c r="Z23" s="1061"/>
      <c r="AA23" s="1061">
        <v>1059</v>
      </c>
      <c r="AB23" s="1061"/>
      <c r="AC23" s="1061"/>
      <c r="AD23" s="1061"/>
      <c r="AE23" s="1068"/>
      <c r="AF23" s="1069">
        <v>934</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390</v>
      </c>
      <c r="C28" s="1048"/>
      <c r="D28" s="1048"/>
      <c r="E28" s="1048"/>
      <c r="F28" s="1048"/>
      <c r="G28" s="1048"/>
      <c r="H28" s="1048"/>
      <c r="I28" s="1048"/>
      <c r="J28" s="1048"/>
      <c r="K28" s="1048"/>
      <c r="L28" s="1048"/>
      <c r="M28" s="1048"/>
      <c r="N28" s="1048"/>
      <c r="O28" s="1048"/>
      <c r="P28" s="1049"/>
      <c r="Q28" s="1050">
        <v>417</v>
      </c>
      <c r="R28" s="1051"/>
      <c r="S28" s="1051"/>
      <c r="T28" s="1051"/>
      <c r="U28" s="1051"/>
      <c r="V28" s="1051">
        <v>4151</v>
      </c>
      <c r="W28" s="1051"/>
      <c r="X28" s="1051"/>
      <c r="Y28" s="1051"/>
      <c r="Z28" s="1051"/>
      <c r="AA28" s="1051">
        <f t="shared" ref="AA28" si="0">Q28-V28</f>
        <v>-3734</v>
      </c>
      <c r="AB28" s="1051"/>
      <c r="AC28" s="1051"/>
      <c r="AD28" s="1051"/>
      <c r="AE28" s="1052"/>
      <c r="AF28" s="1053">
        <v>16</v>
      </c>
      <c r="AG28" s="1051"/>
      <c r="AH28" s="1051"/>
      <c r="AI28" s="1051"/>
      <c r="AJ28" s="1054"/>
      <c r="AK28" s="1042">
        <v>622</v>
      </c>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391</v>
      </c>
      <c r="C29" s="1031"/>
      <c r="D29" s="1031"/>
      <c r="E29" s="1031"/>
      <c r="F29" s="1031"/>
      <c r="G29" s="1031"/>
      <c r="H29" s="1031"/>
      <c r="I29" s="1031"/>
      <c r="J29" s="1031"/>
      <c r="K29" s="1031"/>
      <c r="L29" s="1031"/>
      <c r="M29" s="1031"/>
      <c r="N29" s="1031"/>
      <c r="O29" s="1031"/>
      <c r="P29" s="1032"/>
      <c r="Q29" s="1038">
        <v>262</v>
      </c>
      <c r="R29" s="1039"/>
      <c r="S29" s="1039"/>
      <c r="T29" s="1039"/>
      <c r="U29" s="1039"/>
      <c r="V29" s="1039">
        <v>262</v>
      </c>
      <c r="W29" s="1039"/>
      <c r="X29" s="1039"/>
      <c r="Y29" s="1039"/>
      <c r="Z29" s="1039"/>
      <c r="AA29" s="1039">
        <v>26</v>
      </c>
      <c r="AB29" s="1039"/>
      <c r="AC29" s="1039"/>
      <c r="AD29" s="1039"/>
      <c r="AE29" s="1040"/>
      <c r="AF29" s="1035">
        <v>26</v>
      </c>
      <c r="AG29" s="1036"/>
      <c r="AH29" s="1036"/>
      <c r="AI29" s="1036"/>
      <c r="AJ29" s="1037"/>
      <c r="AK29" s="980">
        <v>78</v>
      </c>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392</v>
      </c>
      <c r="C30" s="1031"/>
      <c r="D30" s="1031"/>
      <c r="E30" s="1031"/>
      <c r="F30" s="1031"/>
      <c r="G30" s="1031"/>
      <c r="H30" s="1031"/>
      <c r="I30" s="1031"/>
      <c r="J30" s="1031"/>
      <c r="K30" s="1031"/>
      <c r="L30" s="1031"/>
      <c r="M30" s="1031"/>
      <c r="N30" s="1031"/>
      <c r="O30" s="1031"/>
      <c r="P30" s="1032"/>
      <c r="Q30" s="1038">
        <v>114</v>
      </c>
      <c r="R30" s="1039"/>
      <c r="S30" s="1039"/>
      <c r="T30" s="1039"/>
      <c r="U30" s="1039"/>
      <c r="V30" s="1039">
        <v>88</v>
      </c>
      <c r="W30" s="1039"/>
      <c r="X30" s="1039"/>
      <c r="Y30" s="1039"/>
      <c r="Z30" s="1039"/>
      <c r="AA30" s="1039">
        <v>27</v>
      </c>
      <c r="AB30" s="1039"/>
      <c r="AC30" s="1039"/>
      <c r="AD30" s="1039"/>
      <c r="AE30" s="1040"/>
      <c r="AF30" s="1035">
        <v>27</v>
      </c>
      <c r="AG30" s="1036"/>
      <c r="AH30" s="1036"/>
      <c r="AI30" s="1036"/>
      <c r="AJ30" s="1037"/>
      <c r="AK30" s="980">
        <v>64</v>
      </c>
      <c r="AL30" s="971"/>
      <c r="AM30" s="971"/>
      <c r="AN30" s="971"/>
      <c r="AO30" s="971"/>
      <c r="AP30" s="971"/>
      <c r="AQ30" s="971"/>
      <c r="AR30" s="971"/>
      <c r="AS30" s="971"/>
      <c r="AT30" s="971"/>
      <c r="AU30" s="971"/>
      <c r="AV30" s="971"/>
      <c r="AW30" s="971"/>
      <c r="AX30" s="971"/>
      <c r="AY30" s="971"/>
      <c r="AZ30" s="1041"/>
      <c r="BA30" s="1041"/>
      <c r="BB30" s="1041"/>
      <c r="BC30" s="1041"/>
      <c r="BD30" s="1041"/>
      <c r="BE30" s="972" t="s">
        <v>393</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378</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43</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397</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398</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545</v>
      </c>
      <c r="C68" s="986"/>
      <c r="D68" s="986"/>
      <c r="E68" s="986"/>
      <c r="F68" s="986"/>
      <c r="G68" s="986"/>
      <c r="H68" s="986"/>
      <c r="I68" s="986"/>
      <c r="J68" s="986"/>
      <c r="K68" s="986"/>
      <c r="L68" s="986"/>
      <c r="M68" s="986"/>
      <c r="N68" s="986"/>
      <c r="O68" s="986"/>
      <c r="P68" s="987"/>
      <c r="Q68" s="988">
        <v>1658</v>
      </c>
      <c r="R68" s="982"/>
      <c r="S68" s="982"/>
      <c r="T68" s="982"/>
      <c r="U68" s="982"/>
      <c r="V68" s="982">
        <v>1481</v>
      </c>
      <c r="W68" s="982"/>
      <c r="X68" s="982"/>
      <c r="Y68" s="982"/>
      <c r="Z68" s="982"/>
      <c r="AA68" s="982">
        <v>177</v>
      </c>
      <c r="AB68" s="982"/>
      <c r="AC68" s="982"/>
      <c r="AD68" s="982"/>
      <c r="AE68" s="982"/>
      <c r="AF68" s="982">
        <v>1745</v>
      </c>
      <c r="AG68" s="982"/>
      <c r="AH68" s="982"/>
      <c r="AI68" s="982"/>
      <c r="AJ68" s="982"/>
      <c r="AK68" s="982">
        <v>0</v>
      </c>
      <c r="AL68" s="982"/>
      <c r="AM68" s="982"/>
      <c r="AN68" s="982"/>
      <c r="AO68" s="982"/>
      <c r="AP68" s="982">
        <v>750</v>
      </c>
      <c r="AQ68" s="982"/>
      <c r="AR68" s="982"/>
      <c r="AS68" s="982"/>
      <c r="AT68" s="982"/>
      <c r="AU68" s="982">
        <v>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546</v>
      </c>
      <c r="C69" s="975"/>
      <c r="D69" s="975"/>
      <c r="E69" s="975"/>
      <c r="F69" s="975"/>
      <c r="G69" s="975"/>
      <c r="H69" s="975"/>
      <c r="I69" s="975"/>
      <c r="J69" s="975"/>
      <c r="K69" s="975"/>
      <c r="L69" s="975"/>
      <c r="M69" s="975"/>
      <c r="N69" s="975"/>
      <c r="O69" s="975"/>
      <c r="P69" s="976"/>
      <c r="Q69" s="977">
        <v>1469</v>
      </c>
      <c r="R69" s="971"/>
      <c r="S69" s="971"/>
      <c r="T69" s="971"/>
      <c r="U69" s="971"/>
      <c r="V69" s="971">
        <v>1462</v>
      </c>
      <c r="W69" s="971"/>
      <c r="X69" s="971"/>
      <c r="Y69" s="971"/>
      <c r="Z69" s="971"/>
      <c r="AA69" s="971">
        <v>7</v>
      </c>
      <c r="AB69" s="971"/>
      <c r="AC69" s="971"/>
      <c r="AD69" s="971"/>
      <c r="AE69" s="971"/>
      <c r="AF69" s="971">
        <v>7</v>
      </c>
      <c r="AG69" s="971"/>
      <c r="AH69" s="971"/>
      <c r="AI69" s="971"/>
      <c r="AJ69" s="971"/>
      <c r="AK69" s="971">
        <v>22</v>
      </c>
      <c r="AL69" s="971"/>
      <c r="AM69" s="971"/>
      <c r="AN69" s="971"/>
      <c r="AO69" s="971"/>
      <c r="AP69" s="971">
        <v>670</v>
      </c>
      <c r="AQ69" s="971"/>
      <c r="AR69" s="971"/>
      <c r="AS69" s="971"/>
      <c r="AT69" s="971"/>
      <c r="AU69" s="971">
        <v>0</v>
      </c>
      <c r="AV69" s="971"/>
      <c r="AW69" s="971"/>
      <c r="AX69" s="971"/>
      <c r="AY69" s="971"/>
      <c r="AZ69" s="972" t="s">
        <v>563</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547</v>
      </c>
      <c r="C70" s="975"/>
      <c r="D70" s="975"/>
      <c r="E70" s="975"/>
      <c r="F70" s="975"/>
      <c r="G70" s="975"/>
      <c r="H70" s="975"/>
      <c r="I70" s="975"/>
      <c r="J70" s="975"/>
      <c r="K70" s="975"/>
      <c r="L70" s="975"/>
      <c r="M70" s="975"/>
      <c r="N70" s="975"/>
      <c r="O70" s="975"/>
      <c r="P70" s="976"/>
      <c r="Q70" s="977">
        <v>214</v>
      </c>
      <c r="R70" s="971"/>
      <c r="S70" s="971"/>
      <c r="T70" s="971"/>
      <c r="U70" s="971"/>
      <c r="V70" s="971">
        <v>200</v>
      </c>
      <c r="W70" s="971"/>
      <c r="X70" s="971"/>
      <c r="Y70" s="971"/>
      <c r="Z70" s="971"/>
      <c r="AA70" s="971">
        <v>14</v>
      </c>
      <c r="AB70" s="971"/>
      <c r="AC70" s="971"/>
      <c r="AD70" s="971"/>
      <c r="AE70" s="971"/>
      <c r="AF70" s="971">
        <v>14</v>
      </c>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548</v>
      </c>
      <c r="C71" s="975"/>
      <c r="D71" s="975"/>
      <c r="E71" s="975"/>
      <c r="F71" s="975"/>
      <c r="G71" s="975"/>
      <c r="H71" s="975"/>
      <c r="I71" s="975"/>
      <c r="J71" s="975"/>
      <c r="K71" s="975"/>
      <c r="L71" s="975"/>
      <c r="M71" s="975"/>
      <c r="N71" s="975"/>
      <c r="O71" s="975"/>
      <c r="P71" s="976"/>
      <c r="Q71" s="977">
        <v>1779</v>
      </c>
      <c r="R71" s="971"/>
      <c r="S71" s="971"/>
      <c r="T71" s="971"/>
      <c r="U71" s="971"/>
      <c r="V71" s="971">
        <v>1740</v>
      </c>
      <c r="W71" s="971"/>
      <c r="X71" s="971"/>
      <c r="Y71" s="971"/>
      <c r="Z71" s="971"/>
      <c r="AA71" s="971">
        <v>30</v>
      </c>
      <c r="AB71" s="971"/>
      <c r="AC71" s="971"/>
      <c r="AD71" s="971"/>
      <c r="AE71" s="971"/>
      <c r="AF71" s="971">
        <v>39</v>
      </c>
      <c r="AG71" s="971"/>
      <c r="AH71" s="971"/>
      <c r="AI71" s="971"/>
      <c r="AJ71" s="971"/>
      <c r="AK71" s="971">
        <v>75</v>
      </c>
      <c r="AL71" s="971"/>
      <c r="AM71" s="971"/>
      <c r="AN71" s="971"/>
      <c r="AO71" s="971"/>
      <c r="AP71" s="971">
        <v>0</v>
      </c>
      <c r="AQ71" s="971"/>
      <c r="AR71" s="971"/>
      <c r="AS71" s="971"/>
      <c r="AT71" s="971"/>
      <c r="AU71" s="971">
        <v>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549</v>
      </c>
      <c r="C72" s="975"/>
      <c r="D72" s="975"/>
      <c r="E72" s="975"/>
      <c r="F72" s="975"/>
      <c r="G72" s="975"/>
      <c r="H72" s="975"/>
      <c r="I72" s="975"/>
      <c r="J72" s="975"/>
      <c r="K72" s="975"/>
      <c r="L72" s="975"/>
      <c r="M72" s="975"/>
      <c r="N72" s="975"/>
      <c r="O72" s="975"/>
      <c r="P72" s="976"/>
      <c r="Q72" s="977">
        <v>38927</v>
      </c>
      <c r="R72" s="971"/>
      <c r="S72" s="971"/>
      <c r="T72" s="971"/>
      <c r="U72" s="971"/>
      <c r="V72" s="971">
        <v>37577</v>
      </c>
      <c r="W72" s="971"/>
      <c r="X72" s="971"/>
      <c r="Y72" s="971"/>
      <c r="Z72" s="971"/>
      <c r="AA72" s="971">
        <v>1350</v>
      </c>
      <c r="AB72" s="971"/>
      <c r="AC72" s="971"/>
      <c r="AD72" s="971"/>
      <c r="AE72" s="971"/>
      <c r="AF72" s="971">
        <v>1350</v>
      </c>
      <c r="AG72" s="971"/>
      <c r="AH72" s="971"/>
      <c r="AI72" s="971"/>
      <c r="AJ72" s="971"/>
      <c r="AK72" s="971">
        <v>1111</v>
      </c>
      <c r="AL72" s="971"/>
      <c r="AM72" s="971"/>
      <c r="AN72" s="971"/>
      <c r="AO72" s="971"/>
      <c r="AP72" s="971">
        <v>0</v>
      </c>
      <c r="AQ72" s="971"/>
      <c r="AR72" s="971"/>
      <c r="AS72" s="971"/>
      <c r="AT72" s="971"/>
      <c r="AU72" s="971">
        <v>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550</v>
      </c>
      <c r="C73" s="975"/>
      <c r="D73" s="975"/>
      <c r="E73" s="975"/>
      <c r="F73" s="975"/>
      <c r="G73" s="975"/>
      <c r="H73" s="975"/>
      <c r="I73" s="975"/>
      <c r="J73" s="975"/>
      <c r="K73" s="975"/>
      <c r="L73" s="975"/>
      <c r="M73" s="975"/>
      <c r="N73" s="975"/>
      <c r="O73" s="975"/>
      <c r="P73" s="976"/>
      <c r="Q73" s="977">
        <v>298</v>
      </c>
      <c r="R73" s="971"/>
      <c r="S73" s="971"/>
      <c r="T73" s="971"/>
      <c r="U73" s="971"/>
      <c r="V73" s="971">
        <v>271</v>
      </c>
      <c r="W73" s="971"/>
      <c r="X73" s="971"/>
      <c r="Y73" s="971"/>
      <c r="Z73" s="971"/>
      <c r="AA73" s="971">
        <v>27</v>
      </c>
      <c r="AB73" s="971"/>
      <c r="AC73" s="971"/>
      <c r="AD73" s="971"/>
      <c r="AE73" s="971"/>
      <c r="AF73" s="971">
        <v>27</v>
      </c>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551</v>
      </c>
      <c r="C74" s="975"/>
      <c r="D74" s="975"/>
      <c r="E74" s="975"/>
      <c r="F74" s="975"/>
      <c r="G74" s="975"/>
      <c r="H74" s="975"/>
      <c r="I74" s="975"/>
      <c r="J74" s="975"/>
      <c r="K74" s="975"/>
      <c r="L74" s="975"/>
      <c r="M74" s="975"/>
      <c r="N74" s="975"/>
      <c r="O74" s="975"/>
      <c r="P74" s="976"/>
      <c r="Q74" s="977">
        <v>157647</v>
      </c>
      <c r="R74" s="971"/>
      <c r="S74" s="971"/>
      <c r="T74" s="971"/>
      <c r="U74" s="971"/>
      <c r="V74" s="971">
        <v>152544</v>
      </c>
      <c r="W74" s="971"/>
      <c r="X74" s="971"/>
      <c r="Y74" s="971"/>
      <c r="Z74" s="971"/>
      <c r="AA74" s="971">
        <v>5102</v>
      </c>
      <c r="AB74" s="971"/>
      <c r="AC74" s="971"/>
      <c r="AD74" s="971"/>
      <c r="AE74" s="971"/>
      <c r="AF74" s="971">
        <v>5102</v>
      </c>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t="s">
        <v>552</v>
      </c>
      <c r="C75" s="975"/>
      <c r="D75" s="975"/>
      <c r="E75" s="975"/>
      <c r="F75" s="975"/>
      <c r="G75" s="975"/>
      <c r="H75" s="975"/>
      <c r="I75" s="975"/>
      <c r="J75" s="975"/>
      <c r="K75" s="975"/>
      <c r="L75" s="975"/>
      <c r="M75" s="975"/>
      <c r="N75" s="975"/>
      <c r="O75" s="975"/>
      <c r="P75" s="976"/>
      <c r="Q75" s="977">
        <v>109</v>
      </c>
      <c r="R75" s="971"/>
      <c r="S75" s="971"/>
      <c r="T75" s="971"/>
      <c r="U75" s="971"/>
      <c r="V75" s="971">
        <v>105</v>
      </c>
      <c r="W75" s="971"/>
      <c r="X75" s="971"/>
      <c r="Y75" s="971"/>
      <c r="Z75" s="971"/>
      <c r="AA75" s="971">
        <v>4</v>
      </c>
      <c r="AB75" s="971"/>
      <c r="AC75" s="971"/>
      <c r="AD75" s="971"/>
      <c r="AE75" s="971"/>
      <c r="AF75" s="971">
        <v>4</v>
      </c>
      <c r="AG75" s="971"/>
      <c r="AH75" s="971"/>
      <c r="AI75" s="971"/>
      <c r="AJ75" s="971"/>
      <c r="AK75" s="971">
        <v>1</v>
      </c>
      <c r="AL75" s="971"/>
      <c r="AM75" s="971"/>
      <c r="AN75" s="971"/>
      <c r="AO75" s="971"/>
      <c r="AP75" s="978"/>
      <c r="AQ75" s="979"/>
      <c r="AR75" s="979"/>
      <c r="AS75" s="979"/>
      <c r="AT75" s="980"/>
      <c r="AU75" s="978"/>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t="s">
        <v>553</v>
      </c>
      <c r="C76" s="975"/>
      <c r="D76" s="975"/>
      <c r="E76" s="975"/>
      <c r="F76" s="975"/>
      <c r="G76" s="975"/>
      <c r="H76" s="975"/>
      <c r="I76" s="975"/>
      <c r="J76" s="975"/>
      <c r="K76" s="975"/>
      <c r="L76" s="975"/>
      <c r="M76" s="975"/>
      <c r="N76" s="975"/>
      <c r="O76" s="975"/>
      <c r="P76" s="976"/>
      <c r="Q76" s="981">
        <v>0</v>
      </c>
      <c r="R76" s="979"/>
      <c r="S76" s="979"/>
      <c r="T76" s="979"/>
      <c r="U76" s="980"/>
      <c r="V76" s="978">
        <v>0</v>
      </c>
      <c r="W76" s="979"/>
      <c r="X76" s="979"/>
      <c r="Y76" s="979"/>
      <c r="Z76" s="980"/>
      <c r="AA76" s="978">
        <v>0</v>
      </c>
      <c r="AB76" s="979"/>
      <c r="AC76" s="979"/>
      <c r="AD76" s="979"/>
      <c r="AE76" s="980"/>
      <c r="AF76" s="978"/>
      <c r="AG76" s="979"/>
      <c r="AH76" s="979"/>
      <c r="AI76" s="979"/>
      <c r="AJ76" s="980"/>
      <c r="AK76" s="978"/>
      <c r="AL76" s="979"/>
      <c r="AM76" s="979"/>
      <c r="AN76" s="979"/>
      <c r="AO76" s="980"/>
      <c r="AP76" s="978"/>
      <c r="AQ76" s="979"/>
      <c r="AR76" s="979"/>
      <c r="AS76" s="979"/>
      <c r="AT76" s="980"/>
      <c r="AU76" s="978"/>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t="s">
        <v>554</v>
      </c>
      <c r="C77" s="975"/>
      <c r="D77" s="975"/>
      <c r="E77" s="975"/>
      <c r="F77" s="975"/>
      <c r="G77" s="975"/>
      <c r="H77" s="975"/>
      <c r="I77" s="975"/>
      <c r="J77" s="975"/>
      <c r="K77" s="975"/>
      <c r="L77" s="975"/>
      <c r="M77" s="975"/>
      <c r="N77" s="975"/>
      <c r="O77" s="975"/>
      <c r="P77" s="976"/>
      <c r="Q77" s="977">
        <v>349</v>
      </c>
      <c r="R77" s="971"/>
      <c r="S77" s="971"/>
      <c r="T77" s="971"/>
      <c r="U77" s="971"/>
      <c r="V77" s="971">
        <v>192</v>
      </c>
      <c r="W77" s="971"/>
      <c r="X77" s="971"/>
      <c r="Y77" s="971"/>
      <c r="Z77" s="971"/>
      <c r="AA77" s="971">
        <v>157</v>
      </c>
      <c r="AB77" s="971"/>
      <c r="AC77" s="971"/>
      <c r="AD77" s="971"/>
      <c r="AE77" s="971"/>
      <c r="AF77" s="971">
        <v>9</v>
      </c>
      <c r="AG77" s="971"/>
      <c r="AH77" s="971"/>
      <c r="AI77" s="971"/>
      <c r="AJ77" s="971"/>
      <c r="AK77" s="971">
        <v>82</v>
      </c>
      <c r="AL77" s="971"/>
      <c r="AM77" s="971"/>
      <c r="AN77" s="971"/>
      <c r="AO77" s="971"/>
      <c r="AP77" s="971">
        <v>22</v>
      </c>
      <c r="AQ77" s="971"/>
      <c r="AR77" s="971"/>
      <c r="AS77" s="971"/>
      <c r="AT77" s="971"/>
      <c r="AU77" s="978"/>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t="s">
        <v>555</v>
      </c>
      <c r="C78" s="975"/>
      <c r="D78" s="975"/>
      <c r="E78" s="975"/>
      <c r="F78" s="975"/>
      <c r="G78" s="975"/>
      <c r="H78" s="975"/>
      <c r="I78" s="975"/>
      <c r="J78" s="975"/>
      <c r="K78" s="975"/>
      <c r="L78" s="975"/>
      <c r="M78" s="975"/>
      <c r="N78" s="975"/>
      <c r="O78" s="975"/>
      <c r="P78" s="976"/>
      <c r="Q78" s="977">
        <v>395</v>
      </c>
      <c r="R78" s="971"/>
      <c r="S78" s="971"/>
      <c r="T78" s="971"/>
      <c r="U78" s="971"/>
      <c r="V78" s="971">
        <v>385</v>
      </c>
      <c r="W78" s="971"/>
      <c r="X78" s="971"/>
      <c r="Y78" s="971"/>
      <c r="Z78" s="971"/>
      <c r="AA78" s="971">
        <v>10</v>
      </c>
      <c r="AB78" s="971"/>
      <c r="AC78" s="971"/>
      <c r="AD78" s="971"/>
      <c r="AE78" s="971"/>
      <c r="AF78" s="971">
        <v>10</v>
      </c>
      <c r="AG78" s="971"/>
      <c r="AH78" s="971"/>
      <c r="AI78" s="971"/>
      <c r="AJ78" s="971"/>
      <c r="AK78" s="971">
        <v>36</v>
      </c>
      <c r="AL78" s="971"/>
      <c r="AM78" s="971"/>
      <c r="AN78" s="971"/>
      <c r="AO78" s="971"/>
      <c r="AP78" s="971">
        <v>522</v>
      </c>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t="s">
        <v>556</v>
      </c>
      <c r="C79" s="975"/>
      <c r="D79" s="975"/>
      <c r="E79" s="975"/>
      <c r="F79" s="975"/>
      <c r="G79" s="975"/>
      <c r="H79" s="975"/>
      <c r="I79" s="975"/>
      <c r="J79" s="975"/>
      <c r="K79" s="975"/>
      <c r="L79" s="975"/>
      <c r="M79" s="975"/>
      <c r="N79" s="975"/>
      <c r="O79" s="975"/>
      <c r="P79" s="976"/>
      <c r="Q79" s="977">
        <v>7664</v>
      </c>
      <c r="R79" s="971"/>
      <c r="S79" s="971"/>
      <c r="T79" s="971"/>
      <c r="U79" s="971"/>
      <c r="V79" s="971">
        <v>7152</v>
      </c>
      <c r="W79" s="971"/>
      <c r="X79" s="971"/>
      <c r="Y79" s="971"/>
      <c r="Z79" s="971"/>
      <c r="AA79" s="971">
        <v>512</v>
      </c>
      <c r="AB79" s="971"/>
      <c r="AC79" s="971"/>
      <c r="AD79" s="971"/>
      <c r="AE79" s="971"/>
      <c r="AF79" s="971">
        <v>512</v>
      </c>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t="s">
        <v>557</v>
      </c>
      <c r="C80" s="975"/>
      <c r="D80" s="975"/>
      <c r="E80" s="975"/>
      <c r="F80" s="975"/>
      <c r="G80" s="975"/>
      <c r="H80" s="975"/>
      <c r="I80" s="975"/>
      <c r="J80" s="975"/>
      <c r="K80" s="975"/>
      <c r="L80" s="975"/>
      <c r="M80" s="975"/>
      <c r="N80" s="975"/>
      <c r="O80" s="975"/>
      <c r="P80" s="976"/>
      <c r="Q80" s="977">
        <v>0</v>
      </c>
      <c r="R80" s="971"/>
      <c r="S80" s="971"/>
      <c r="T80" s="971"/>
      <c r="U80" s="971"/>
      <c r="V80" s="971">
        <v>0</v>
      </c>
      <c r="W80" s="971"/>
      <c r="X80" s="971"/>
      <c r="Y80" s="971"/>
      <c r="Z80" s="971"/>
      <c r="AA80" s="971">
        <v>0</v>
      </c>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t="s">
        <v>558</v>
      </c>
      <c r="C81" s="975"/>
      <c r="D81" s="975"/>
      <c r="E81" s="975"/>
      <c r="F81" s="975"/>
      <c r="G81" s="975"/>
      <c r="H81" s="975"/>
      <c r="I81" s="975"/>
      <c r="J81" s="975"/>
      <c r="K81" s="975"/>
      <c r="L81" s="975"/>
      <c r="M81" s="975"/>
      <c r="N81" s="975"/>
      <c r="O81" s="975"/>
      <c r="P81" s="976"/>
      <c r="Q81" s="977">
        <v>799</v>
      </c>
      <c r="R81" s="971"/>
      <c r="S81" s="971"/>
      <c r="T81" s="971"/>
      <c r="U81" s="971"/>
      <c r="V81" s="971">
        <v>710</v>
      </c>
      <c r="W81" s="971"/>
      <c r="X81" s="971"/>
      <c r="Y81" s="971"/>
      <c r="Z81" s="971"/>
      <c r="AA81" s="971">
        <v>89</v>
      </c>
      <c r="AB81" s="971"/>
      <c r="AC81" s="971"/>
      <c r="AD81" s="971"/>
      <c r="AE81" s="971"/>
      <c r="AF81" s="971">
        <v>89</v>
      </c>
      <c r="AG81" s="971"/>
      <c r="AH81" s="971"/>
      <c r="AI81" s="971"/>
      <c r="AJ81" s="971"/>
      <c r="AK81" s="971">
        <v>31</v>
      </c>
      <c r="AL81" s="971"/>
      <c r="AM81" s="971"/>
      <c r="AN81" s="971"/>
      <c r="AO81" s="971"/>
      <c r="AP81" s="971">
        <v>967</v>
      </c>
      <c r="AQ81" s="971"/>
      <c r="AR81" s="971"/>
      <c r="AS81" s="971"/>
      <c r="AT81" s="971"/>
      <c r="AU81" s="971"/>
      <c r="AV81" s="971"/>
      <c r="AW81" s="971"/>
      <c r="AX81" s="971"/>
      <c r="AY81" s="971"/>
      <c r="AZ81" s="972" t="s">
        <v>563</v>
      </c>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t="s">
        <v>559</v>
      </c>
      <c r="C82" s="975"/>
      <c r="D82" s="975"/>
      <c r="E82" s="975"/>
      <c r="F82" s="975"/>
      <c r="G82" s="975"/>
      <c r="H82" s="975"/>
      <c r="I82" s="975"/>
      <c r="J82" s="975"/>
      <c r="K82" s="975"/>
      <c r="L82" s="975"/>
      <c r="M82" s="975"/>
      <c r="N82" s="975"/>
      <c r="O82" s="975"/>
      <c r="P82" s="976"/>
      <c r="Q82" s="977">
        <v>0</v>
      </c>
      <c r="R82" s="971"/>
      <c r="S82" s="971"/>
      <c r="T82" s="971"/>
      <c r="U82" s="971"/>
      <c r="V82" s="971">
        <v>18</v>
      </c>
      <c r="W82" s="971"/>
      <c r="X82" s="971"/>
      <c r="Y82" s="971"/>
      <c r="Z82" s="971"/>
      <c r="AA82" s="971">
        <v>-18</v>
      </c>
      <c r="AB82" s="971"/>
      <c r="AC82" s="971"/>
      <c r="AD82" s="971"/>
      <c r="AE82" s="971"/>
      <c r="AF82" s="971">
        <v>-18</v>
      </c>
      <c r="AG82" s="971"/>
      <c r="AH82" s="971"/>
      <c r="AI82" s="971"/>
      <c r="AJ82" s="971"/>
      <c r="AK82" s="971">
        <v>0</v>
      </c>
      <c r="AL82" s="971"/>
      <c r="AM82" s="971"/>
      <c r="AN82" s="971"/>
      <c r="AO82" s="971"/>
      <c r="AP82" s="971">
        <v>0</v>
      </c>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t="s">
        <v>560</v>
      </c>
      <c r="C83" s="975"/>
      <c r="D83" s="975"/>
      <c r="E83" s="975"/>
      <c r="F83" s="975"/>
      <c r="G83" s="975"/>
      <c r="H83" s="975"/>
      <c r="I83" s="975"/>
      <c r="J83" s="975"/>
      <c r="K83" s="975"/>
      <c r="L83" s="975"/>
      <c r="M83" s="975"/>
      <c r="N83" s="975"/>
      <c r="O83" s="975"/>
      <c r="P83" s="976"/>
      <c r="Q83" s="977">
        <v>1324</v>
      </c>
      <c r="R83" s="971"/>
      <c r="S83" s="971"/>
      <c r="T83" s="971"/>
      <c r="U83" s="971"/>
      <c r="V83" s="971">
        <v>1279</v>
      </c>
      <c r="W83" s="971"/>
      <c r="X83" s="971"/>
      <c r="Y83" s="971"/>
      <c r="Z83" s="971"/>
      <c r="AA83" s="971">
        <v>45</v>
      </c>
      <c r="AB83" s="971"/>
      <c r="AC83" s="971"/>
      <c r="AD83" s="971"/>
      <c r="AE83" s="971"/>
      <c r="AF83" s="971">
        <v>45</v>
      </c>
      <c r="AG83" s="971"/>
      <c r="AH83" s="971"/>
      <c r="AI83" s="971"/>
      <c r="AJ83" s="971"/>
      <c r="AK83" s="971">
        <v>0</v>
      </c>
      <c r="AL83" s="971"/>
      <c r="AM83" s="971"/>
      <c r="AN83" s="971"/>
      <c r="AO83" s="971"/>
      <c r="AP83" s="971">
        <v>431</v>
      </c>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t="s">
        <v>561</v>
      </c>
      <c r="C84" s="975"/>
      <c r="D84" s="975"/>
      <c r="E84" s="975"/>
      <c r="F84" s="975"/>
      <c r="G84" s="975"/>
      <c r="H84" s="975"/>
      <c r="I84" s="975"/>
      <c r="J84" s="975"/>
      <c r="K84" s="975"/>
      <c r="L84" s="975"/>
      <c r="M84" s="975"/>
      <c r="N84" s="975"/>
      <c r="O84" s="975"/>
      <c r="P84" s="976"/>
      <c r="Q84" s="977">
        <v>969</v>
      </c>
      <c r="R84" s="971"/>
      <c r="S84" s="971"/>
      <c r="T84" s="971"/>
      <c r="U84" s="971"/>
      <c r="V84" s="971">
        <v>937</v>
      </c>
      <c r="W84" s="971"/>
      <c r="X84" s="971"/>
      <c r="Y84" s="971"/>
      <c r="Z84" s="971"/>
      <c r="AA84" s="971">
        <v>32</v>
      </c>
      <c r="AB84" s="971"/>
      <c r="AC84" s="971"/>
      <c r="AD84" s="971"/>
      <c r="AE84" s="971"/>
      <c r="AF84" s="971">
        <v>32</v>
      </c>
      <c r="AG84" s="971"/>
      <c r="AH84" s="971"/>
      <c r="AI84" s="971"/>
      <c r="AJ84" s="971"/>
      <c r="AK84" s="971">
        <v>30</v>
      </c>
      <c r="AL84" s="971"/>
      <c r="AM84" s="971"/>
      <c r="AN84" s="971"/>
      <c r="AO84" s="971"/>
      <c r="AP84" s="971">
        <v>304</v>
      </c>
      <c r="AQ84" s="971"/>
      <c r="AR84" s="971"/>
      <c r="AS84" s="971"/>
      <c r="AT84" s="971"/>
      <c r="AU84" s="971"/>
      <c r="AV84" s="971"/>
      <c r="AW84" s="971"/>
      <c r="AX84" s="971"/>
      <c r="AY84" s="971"/>
      <c r="AZ84" s="972" t="s">
        <v>563</v>
      </c>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t="s">
        <v>562</v>
      </c>
      <c r="C85" s="975"/>
      <c r="D85" s="975"/>
      <c r="E85" s="975"/>
      <c r="F85" s="975"/>
      <c r="G85" s="975"/>
      <c r="H85" s="975"/>
      <c r="I85" s="975"/>
      <c r="J85" s="975"/>
      <c r="K85" s="975"/>
      <c r="L85" s="975"/>
      <c r="M85" s="975"/>
      <c r="N85" s="975"/>
      <c r="O85" s="975"/>
      <c r="P85" s="976"/>
      <c r="Q85" s="977">
        <v>279</v>
      </c>
      <c r="R85" s="971"/>
      <c r="S85" s="971"/>
      <c r="T85" s="971"/>
      <c r="U85" s="971"/>
      <c r="V85" s="971">
        <v>272</v>
      </c>
      <c r="W85" s="971"/>
      <c r="X85" s="971"/>
      <c r="Y85" s="971"/>
      <c r="Z85" s="971"/>
      <c r="AA85" s="971">
        <v>7</v>
      </c>
      <c r="AB85" s="971"/>
      <c r="AC85" s="971"/>
      <c r="AD85" s="971"/>
      <c r="AE85" s="971"/>
      <c r="AF85" s="971">
        <v>7</v>
      </c>
      <c r="AG85" s="971"/>
      <c r="AH85" s="971"/>
      <c r="AI85" s="971"/>
      <c r="AJ85" s="971"/>
      <c r="AK85" s="971">
        <v>1</v>
      </c>
      <c r="AL85" s="971"/>
      <c r="AM85" s="971"/>
      <c r="AN85" s="971"/>
      <c r="AO85" s="971"/>
      <c r="AP85" s="971">
        <v>132</v>
      </c>
      <c r="AQ85" s="971"/>
      <c r="AR85" s="971"/>
      <c r="AS85" s="971"/>
      <c r="AT85" s="971"/>
      <c r="AU85" s="971"/>
      <c r="AV85" s="971"/>
      <c r="AW85" s="971"/>
      <c r="AX85" s="971"/>
      <c r="AY85" s="971"/>
      <c r="AZ85" s="972" t="s">
        <v>563</v>
      </c>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378</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295</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295</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295</v>
      </c>
      <c r="DR109" s="896"/>
      <c r="DS109" s="896"/>
      <c r="DT109" s="896"/>
      <c r="DU109" s="897"/>
      <c r="DV109" s="898" t="s">
        <v>410</v>
      </c>
      <c r="DW109" s="896"/>
      <c r="DX109" s="896"/>
      <c r="DY109" s="896"/>
      <c r="DZ109" s="929"/>
    </row>
    <row r="110" spans="1:131" s="230" customFormat="1" ht="26.25" customHeight="1">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1356892</v>
      </c>
      <c r="AB110" s="889"/>
      <c r="AC110" s="889"/>
      <c r="AD110" s="889"/>
      <c r="AE110" s="890"/>
      <c r="AF110" s="891">
        <v>1338928</v>
      </c>
      <c r="AG110" s="889"/>
      <c r="AH110" s="889"/>
      <c r="AI110" s="889"/>
      <c r="AJ110" s="890"/>
      <c r="AK110" s="891">
        <v>1326868</v>
      </c>
      <c r="AL110" s="889"/>
      <c r="AM110" s="889"/>
      <c r="AN110" s="889"/>
      <c r="AO110" s="890"/>
      <c r="AP110" s="892">
        <v>19.2</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13376645</v>
      </c>
      <c r="BR110" s="842"/>
      <c r="BS110" s="842"/>
      <c r="BT110" s="842"/>
      <c r="BU110" s="842"/>
      <c r="BV110" s="842">
        <v>12333008</v>
      </c>
      <c r="BW110" s="842"/>
      <c r="BX110" s="842"/>
      <c r="BY110" s="842"/>
      <c r="BZ110" s="842"/>
      <c r="CA110" s="842">
        <v>10856920</v>
      </c>
      <c r="CB110" s="842"/>
      <c r="CC110" s="842"/>
      <c r="CD110" s="842"/>
      <c r="CE110" s="842"/>
      <c r="CF110" s="866">
        <v>157.30000000000001</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309323</v>
      </c>
      <c r="BR112" s="817"/>
      <c r="BS112" s="817"/>
      <c r="BT112" s="817"/>
      <c r="BU112" s="817"/>
      <c r="BV112" s="817">
        <v>292221</v>
      </c>
      <c r="BW112" s="817"/>
      <c r="BX112" s="817"/>
      <c r="BY112" s="817"/>
      <c r="BZ112" s="817"/>
      <c r="CA112" s="817">
        <v>293953</v>
      </c>
      <c r="CB112" s="817"/>
      <c r="CC112" s="817"/>
      <c r="CD112" s="817"/>
      <c r="CE112" s="817"/>
      <c r="CF112" s="875">
        <v>4.3</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26414</v>
      </c>
      <c r="AB113" s="919"/>
      <c r="AC113" s="919"/>
      <c r="AD113" s="919"/>
      <c r="AE113" s="920"/>
      <c r="AF113" s="921">
        <v>22762</v>
      </c>
      <c r="AG113" s="919"/>
      <c r="AH113" s="919"/>
      <c r="AI113" s="919"/>
      <c r="AJ113" s="920"/>
      <c r="AK113" s="921">
        <v>27942</v>
      </c>
      <c r="AL113" s="919"/>
      <c r="AM113" s="919"/>
      <c r="AN113" s="919"/>
      <c r="AO113" s="920"/>
      <c r="AP113" s="922">
        <v>0.4</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515388</v>
      </c>
      <c r="BR113" s="817"/>
      <c r="BS113" s="817"/>
      <c r="BT113" s="817"/>
      <c r="BU113" s="817"/>
      <c r="BV113" s="817">
        <v>663989</v>
      </c>
      <c r="BW113" s="817"/>
      <c r="BX113" s="817"/>
      <c r="BY113" s="817"/>
      <c r="BZ113" s="817"/>
      <c r="CA113" s="817">
        <v>597021</v>
      </c>
      <c r="CB113" s="817"/>
      <c r="CC113" s="817"/>
      <c r="CD113" s="817"/>
      <c r="CE113" s="817"/>
      <c r="CF113" s="875">
        <v>8.6</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81409</v>
      </c>
      <c r="AB114" s="780"/>
      <c r="AC114" s="780"/>
      <c r="AD114" s="780"/>
      <c r="AE114" s="781"/>
      <c r="AF114" s="782">
        <v>84299</v>
      </c>
      <c r="AG114" s="780"/>
      <c r="AH114" s="780"/>
      <c r="AI114" s="780"/>
      <c r="AJ114" s="781"/>
      <c r="AK114" s="782">
        <v>83498</v>
      </c>
      <c r="AL114" s="780"/>
      <c r="AM114" s="780"/>
      <c r="AN114" s="780"/>
      <c r="AO114" s="781"/>
      <c r="AP114" s="824">
        <v>1.2</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285557</v>
      </c>
      <c r="BR114" s="817"/>
      <c r="BS114" s="817"/>
      <c r="BT114" s="817"/>
      <c r="BU114" s="817"/>
      <c r="BV114" s="817">
        <v>203111</v>
      </c>
      <c r="BW114" s="817"/>
      <c r="BX114" s="817"/>
      <c r="BY114" s="817"/>
      <c r="BZ114" s="817"/>
      <c r="CA114" s="817">
        <v>225318</v>
      </c>
      <c r="CB114" s="817"/>
      <c r="CC114" s="817"/>
      <c r="CD114" s="817"/>
      <c r="CE114" s="817"/>
      <c r="CF114" s="875">
        <v>3.3</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121</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v>4</v>
      </c>
      <c r="AL116" s="780"/>
      <c r="AM116" s="780"/>
      <c r="AN116" s="780"/>
      <c r="AO116" s="781"/>
      <c r="AP116" s="824">
        <v>0</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1464715</v>
      </c>
      <c r="AB117" s="903"/>
      <c r="AC117" s="903"/>
      <c r="AD117" s="903"/>
      <c r="AE117" s="904"/>
      <c r="AF117" s="905">
        <v>1445989</v>
      </c>
      <c r="AG117" s="903"/>
      <c r="AH117" s="903"/>
      <c r="AI117" s="903"/>
      <c r="AJ117" s="904"/>
      <c r="AK117" s="905">
        <v>1438312</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295</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440</v>
      </c>
      <c r="BP119" s="878"/>
      <c r="BQ119" s="879">
        <v>14486913</v>
      </c>
      <c r="BR119" s="845"/>
      <c r="BS119" s="845"/>
      <c r="BT119" s="845"/>
      <c r="BU119" s="845"/>
      <c r="BV119" s="845">
        <v>13492329</v>
      </c>
      <c r="BW119" s="845"/>
      <c r="BX119" s="845"/>
      <c r="BY119" s="845"/>
      <c r="BZ119" s="845"/>
      <c r="CA119" s="845">
        <v>11973212</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3525595</v>
      </c>
      <c r="BR120" s="842"/>
      <c r="BS120" s="842"/>
      <c r="BT120" s="842"/>
      <c r="BU120" s="842"/>
      <c r="BV120" s="842">
        <v>4245552</v>
      </c>
      <c r="BW120" s="842"/>
      <c r="BX120" s="842"/>
      <c r="BY120" s="842"/>
      <c r="BZ120" s="842"/>
      <c r="CA120" s="842">
        <v>4027332</v>
      </c>
      <c r="CB120" s="842"/>
      <c r="CC120" s="842"/>
      <c r="CD120" s="842"/>
      <c r="CE120" s="842"/>
      <c r="CF120" s="866">
        <v>58.3</v>
      </c>
      <c r="CG120" s="867"/>
      <c r="CH120" s="867"/>
      <c r="CI120" s="867"/>
      <c r="CJ120" s="867"/>
      <c r="CK120" s="868" t="s">
        <v>444</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309323</v>
      </c>
      <c r="DH120" s="842"/>
      <c r="DI120" s="842"/>
      <c r="DJ120" s="842"/>
      <c r="DK120" s="842"/>
      <c r="DL120" s="842">
        <v>292221</v>
      </c>
      <c r="DM120" s="842"/>
      <c r="DN120" s="842"/>
      <c r="DO120" s="842"/>
      <c r="DP120" s="842"/>
      <c r="DQ120" s="842">
        <v>293953</v>
      </c>
      <c r="DR120" s="842"/>
      <c r="DS120" s="842"/>
      <c r="DT120" s="842"/>
      <c r="DU120" s="842"/>
      <c r="DV120" s="843">
        <v>4.3</v>
      </c>
      <c r="DW120" s="843"/>
      <c r="DX120" s="843"/>
      <c r="DY120" s="843"/>
      <c r="DZ120" s="844"/>
    </row>
    <row r="121" spans="1:130" s="230" customFormat="1" ht="26.25" customHeight="1">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172</v>
      </c>
      <c r="BR121" s="817"/>
      <c r="BS121" s="817"/>
      <c r="BT121" s="817"/>
      <c r="BU121" s="817"/>
      <c r="BV121" s="817">
        <v>59</v>
      </c>
      <c r="BW121" s="817"/>
      <c r="BX121" s="817"/>
      <c r="BY121" s="817"/>
      <c r="BZ121" s="817"/>
      <c r="CA121" s="817">
        <v>17</v>
      </c>
      <c r="CB121" s="817"/>
      <c r="CC121" s="817"/>
      <c r="CD121" s="817"/>
      <c r="CE121" s="817"/>
      <c r="CF121" s="875">
        <v>0</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t="s">
        <v>121</v>
      </c>
      <c r="DH121" s="817"/>
      <c r="DI121" s="817"/>
      <c r="DJ121" s="817"/>
      <c r="DK121" s="817"/>
      <c r="DL121" s="817" t="s">
        <v>121</v>
      </c>
      <c r="DM121" s="817"/>
      <c r="DN121" s="817"/>
      <c r="DO121" s="817"/>
      <c r="DP121" s="817"/>
      <c r="DQ121" s="817" t="s">
        <v>121</v>
      </c>
      <c r="DR121" s="817"/>
      <c r="DS121" s="817"/>
      <c r="DT121" s="817"/>
      <c r="DU121" s="817"/>
      <c r="DV121" s="794" t="s">
        <v>121</v>
      </c>
      <c r="DW121" s="794"/>
      <c r="DX121" s="794"/>
      <c r="DY121" s="794"/>
      <c r="DZ121" s="795"/>
    </row>
    <row r="122" spans="1:130" s="230" customFormat="1" ht="26.25" customHeight="1">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9325556</v>
      </c>
      <c r="BR122" s="845"/>
      <c r="BS122" s="845"/>
      <c r="BT122" s="845"/>
      <c r="BU122" s="845"/>
      <c r="BV122" s="845">
        <v>8658249</v>
      </c>
      <c r="BW122" s="845"/>
      <c r="BX122" s="845"/>
      <c r="BY122" s="845"/>
      <c r="BZ122" s="845"/>
      <c r="CA122" s="845">
        <v>7807948</v>
      </c>
      <c r="CB122" s="845"/>
      <c r="CC122" s="845"/>
      <c r="CD122" s="845"/>
      <c r="CE122" s="845"/>
      <c r="CF122" s="846">
        <v>113.1</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448</v>
      </c>
      <c r="BP123" s="878"/>
      <c r="BQ123" s="832">
        <v>12851323</v>
      </c>
      <c r="BR123" s="833"/>
      <c r="BS123" s="833"/>
      <c r="BT123" s="833"/>
      <c r="BU123" s="833"/>
      <c r="BV123" s="833">
        <v>12903860</v>
      </c>
      <c r="BW123" s="833"/>
      <c r="BX123" s="833"/>
      <c r="BY123" s="833"/>
      <c r="BZ123" s="833"/>
      <c r="CA123" s="833">
        <v>11835297</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23.8</v>
      </c>
      <c r="BR124" s="831"/>
      <c r="BS124" s="831"/>
      <c r="BT124" s="831"/>
      <c r="BU124" s="831"/>
      <c r="BV124" s="831">
        <v>8.6999999999999993</v>
      </c>
      <c r="BW124" s="831"/>
      <c r="BX124" s="831"/>
      <c r="BY124" s="831"/>
      <c r="BZ124" s="831"/>
      <c r="CA124" s="831">
        <v>1.9</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236</v>
      </c>
      <c r="AB128" s="801"/>
      <c r="AC128" s="801"/>
      <c r="AD128" s="801"/>
      <c r="AE128" s="802"/>
      <c r="AF128" s="803">
        <v>451</v>
      </c>
      <c r="AG128" s="801"/>
      <c r="AH128" s="801"/>
      <c r="AI128" s="801"/>
      <c r="AJ128" s="802"/>
      <c r="AK128" s="803">
        <v>288</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121</v>
      </c>
      <c r="BG128" s="787"/>
      <c r="BH128" s="787"/>
      <c r="BI128" s="787"/>
      <c r="BJ128" s="787"/>
      <c r="BK128" s="787"/>
      <c r="BL128" s="810"/>
      <c r="BM128" s="786">
        <v>13.82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7743068</v>
      </c>
      <c r="AB129" s="780"/>
      <c r="AC129" s="780"/>
      <c r="AD129" s="780"/>
      <c r="AE129" s="781"/>
      <c r="AF129" s="782">
        <v>7624814</v>
      </c>
      <c r="AG129" s="780"/>
      <c r="AH129" s="780"/>
      <c r="AI129" s="780"/>
      <c r="AJ129" s="781"/>
      <c r="AK129" s="782">
        <v>7746395</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121</v>
      </c>
      <c r="BG129" s="771"/>
      <c r="BH129" s="771"/>
      <c r="BI129" s="771"/>
      <c r="BJ129" s="771"/>
      <c r="BK129" s="771"/>
      <c r="BL129" s="772"/>
      <c r="BM129" s="770">
        <v>18.82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892700</v>
      </c>
      <c r="AB130" s="780"/>
      <c r="AC130" s="780"/>
      <c r="AD130" s="780"/>
      <c r="AE130" s="781"/>
      <c r="AF130" s="782">
        <v>867578</v>
      </c>
      <c r="AG130" s="780"/>
      <c r="AH130" s="780"/>
      <c r="AI130" s="780"/>
      <c r="AJ130" s="781"/>
      <c r="AK130" s="782">
        <v>843480</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8.5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6850368</v>
      </c>
      <c r="AB131" s="764"/>
      <c r="AC131" s="764"/>
      <c r="AD131" s="764"/>
      <c r="AE131" s="765"/>
      <c r="AF131" s="766">
        <v>6757236</v>
      </c>
      <c r="AG131" s="764"/>
      <c r="AH131" s="764"/>
      <c r="AI131" s="764"/>
      <c r="AJ131" s="765"/>
      <c r="AK131" s="766">
        <v>6902915</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v>1.9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8.3466902800000007</v>
      </c>
      <c r="AB132" s="745"/>
      <c r="AC132" s="745"/>
      <c r="AD132" s="745"/>
      <c r="AE132" s="746"/>
      <c r="AF132" s="747">
        <v>8.5532013389999992</v>
      </c>
      <c r="AG132" s="745"/>
      <c r="AH132" s="745"/>
      <c r="AI132" s="745"/>
      <c r="AJ132" s="746"/>
      <c r="AK132" s="747">
        <v>8.6129410550000003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8.8000000000000007</v>
      </c>
      <c r="AB133" s="724"/>
      <c r="AC133" s="724"/>
      <c r="AD133" s="724"/>
      <c r="AE133" s="725"/>
      <c r="AF133" s="723">
        <v>8.5</v>
      </c>
      <c r="AG133" s="724"/>
      <c r="AH133" s="724"/>
      <c r="AI133" s="724"/>
      <c r="AJ133" s="725"/>
      <c r="AK133" s="723">
        <v>8.5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KhsU+0Zzt1GHPuqNce1sumotJJ1gSioZdFZZGAMNGR3Vk/RlMM5nlYWL7LVUUE/T8Ojzu7XeDo1B1oOogrmoA==" saltValue="eCFYRrWrtrshSApXYBJ5+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zoomScale="80" zoomScaleNormal="80" workbookViewId="0">
      <selection activeCell="CP30" sqref="CP30"/>
    </sheetView>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474</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4uq7NcFUM3h1Qy/tB0q9t9lcTwPZ99ZNrUTwUCFfYY1JI94PkSJZrnN1DBr2VfdfP5nS1+Z65im9K5D0dohBg==" saltValue="6ALzLuv6tkPCbgm9f7Bu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jcu+cb9O0ZEN8J+HXCKamx5IIz7yzb6D4cHJ///feZbQ8QQsvfdNdWIJcCHzL5qbNapTQxr9jpVytuRs8Eyvtg==" saltValue="fIZSlRsOp2654mbutnOBT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workbookViewId="0">
      <selection activeCell="AL2" sqref="A2:AL5"/>
    </sheetView>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2172253</v>
      </c>
      <c r="AP9" s="281">
        <v>66064</v>
      </c>
      <c r="AQ9" s="282">
        <v>67248</v>
      </c>
      <c r="AR9" s="283">
        <v>-1.8</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280898</v>
      </c>
      <c r="AP10" s="284">
        <v>8543</v>
      </c>
      <c r="AQ10" s="285">
        <v>9038</v>
      </c>
      <c r="AR10" s="286">
        <v>-5.5</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t="s">
        <v>485</v>
      </c>
      <c r="AP11" s="284" t="s">
        <v>485</v>
      </c>
      <c r="AQ11" s="285">
        <v>320</v>
      </c>
      <c r="AR11" s="286" t="s">
        <v>485</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485</v>
      </c>
      <c r="AP12" s="284" t="s">
        <v>485</v>
      </c>
      <c r="AQ12" s="285">
        <v>22</v>
      </c>
      <c r="AR12" s="286" t="s">
        <v>485</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77673</v>
      </c>
      <c r="AP13" s="284">
        <v>2362</v>
      </c>
      <c r="AQ13" s="285">
        <v>2764</v>
      </c>
      <c r="AR13" s="286">
        <v>-14.5</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t="s">
        <v>485</v>
      </c>
      <c r="AP14" s="284" t="s">
        <v>485</v>
      </c>
      <c r="AQ14" s="285">
        <v>1165</v>
      </c>
      <c r="AR14" s="286" t="s">
        <v>485</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-152078</v>
      </c>
      <c r="AP15" s="284">
        <v>-4625</v>
      </c>
      <c r="AQ15" s="285">
        <v>-3941</v>
      </c>
      <c r="AR15" s="286">
        <v>17.399999999999999</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2378746</v>
      </c>
      <c r="AP16" s="284">
        <v>72344</v>
      </c>
      <c r="AQ16" s="285">
        <v>76616</v>
      </c>
      <c r="AR16" s="286">
        <v>-5.6</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5.99</v>
      </c>
      <c r="AP21" s="298">
        <v>6.73</v>
      </c>
      <c r="AQ21" s="299">
        <v>-0.74</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96.9</v>
      </c>
      <c r="AP22" s="303">
        <v>96.9</v>
      </c>
      <c r="AQ22" s="304">
        <v>0</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c r="A27" s="309"/>
      <c r="AO27" s="262"/>
      <c r="AP27" s="262"/>
      <c r="AQ27" s="262"/>
      <c r="AR27" s="262"/>
      <c r="AS27" s="262"/>
      <c r="AT27" s="262"/>
    </row>
    <row r="28" spans="1:46" ht="17.2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1326868</v>
      </c>
      <c r="AP32" s="312">
        <v>40354</v>
      </c>
      <c r="AQ32" s="313">
        <v>33390</v>
      </c>
      <c r="AR32" s="314">
        <v>20.9</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485</v>
      </c>
      <c r="AP33" s="312" t="s">
        <v>485</v>
      </c>
      <c r="AQ33" s="313" t="s">
        <v>485</v>
      </c>
      <c r="AR33" s="314" t="s">
        <v>485</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485</v>
      </c>
      <c r="AP34" s="312" t="s">
        <v>485</v>
      </c>
      <c r="AQ34" s="313" t="s">
        <v>485</v>
      </c>
      <c r="AR34" s="314" t="s">
        <v>485</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27942</v>
      </c>
      <c r="AP35" s="312">
        <v>850</v>
      </c>
      <c r="AQ35" s="313">
        <v>8851</v>
      </c>
      <c r="AR35" s="314">
        <v>-90.4</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83498</v>
      </c>
      <c r="AP36" s="312">
        <v>2539</v>
      </c>
      <c r="AQ36" s="313">
        <v>2033</v>
      </c>
      <c r="AR36" s="314">
        <v>24.9</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t="s">
        <v>485</v>
      </c>
      <c r="AP37" s="312" t="s">
        <v>485</v>
      </c>
      <c r="AQ37" s="313">
        <v>640</v>
      </c>
      <c r="AR37" s="314" t="s">
        <v>485</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v>4</v>
      </c>
      <c r="AP38" s="315">
        <v>0</v>
      </c>
      <c r="AQ38" s="316">
        <v>1</v>
      </c>
      <c r="AR38" s="304">
        <v>-100</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-288</v>
      </c>
      <c r="AP39" s="312">
        <v>-9</v>
      </c>
      <c r="AQ39" s="313">
        <v>-3025</v>
      </c>
      <c r="AR39" s="314">
        <v>-99.7</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-843480</v>
      </c>
      <c r="AP40" s="312">
        <v>-25653</v>
      </c>
      <c r="AQ40" s="313">
        <v>-26876</v>
      </c>
      <c r="AR40" s="314">
        <v>-4.5999999999999996</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594544</v>
      </c>
      <c r="AP41" s="312">
        <v>18082</v>
      </c>
      <c r="AQ41" s="313">
        <v>15015</v>
      </c>
      <c r="AR41" s="314">
        <v>20.399999999999999</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1259797</v>
      </c>
      <c r="AN51" s="334">
        <v>39947</v>
      </c>
      <c r="AO51" s="335">
        <v>13.1</v>
      </c>
      <c r="AP51" s="336">
        <v>51264</v>
      </c>
      <c r="AQ51" s="337">
        <v>8.1999999999999993</v>
      </c>
      <c r="AR51" s="338">
        <v>4.9000000000000004</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274958</v>
      </c>
      <c r="AN52" s="342">
        <v>8719</v>
      </c>
      <c r="AO52" s="343">
        <v>-17.399999999999999</v>
      </c>
      <c r="AP52" s="344">
        <v>26040</v>
      </c>
      <c r="AQ52" s="345">
        <v>4.5</v>
      </c>
      <c r="AR52" s="346">
        <v>-21.9</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1190207</v>
      </c>
      <c r="AN53" s="334">
        <v>37332</v>
      </c>
      <c r="AO53" s="335">
        <v>-6.5</v>
      </c>
      <c r="AP53" s="336">
        <v>52068</v>
      </c>
      <c r="AQ53" s="337">
        <v>1.6</v>
      </c>
      <c r="AR53" s="338">
        <v>-8.1</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61869</v>
      </c>
      <c r="AN54" s="342">
        <v>1941</v>
      </c>
      <c r="AO54" s="343">
        <v>-77.7</v>
      </c>
      <c r="AP54" s="344">
        <v>26936</v>
      </c>
      <c r="AQ54" s="345">
        <v>3.4</v>
      </c>
      <c r="AR54" s="346">
        <v>-81.099999999999994</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1487487</v>
      </c>
      <c r="AN55" s="334">
        <v>46273</v>
      </c>
      <c r="AO55" s="335">
        <v>23.9</v>
      </c>
      <c r="AP55" s="336">
        <v>47161</v>
      </c>
      <c r="AQ55" s="337">
        <v>-9.4</v>
      </c>
      <c r="AR55" s="338">
        <v>33.299999999999997</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54751</v>
      </c>
      <c r="AN56" s="342">
        <v>1703</v>
      </c>
      <c r="AO56" s="343">
        <v>-12.3</v>
      </c>
      <c r="AP56" s="344">
        <v>24595</v>
      </c>
      <c r="AQ56" s="345">
        <v>-8.6999999999999993</v>
      </c>
      <c r="AR56" s="346">
        <v>-3.6</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1353565</v>
      </c>
      <c r="AN57" s="334">
        <v>41482</v>
      </c>
      <c r="AO57" s="335">
        <v>-10.4</v>
      </c>
      <c r="AP57" s="336">
        <v>43423</v>
      </c>
      <c r="AQ57" s="337">
        <v>-7.9</v>
      </c>
      <c r="AR57" s="338">
        <v>-2.5</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141524</v>
      </c>
      <c r="AN58" s="342">
        <v>4337</v>
      </c>
      <c r="AO58" s="343">
        <v>154.69999999999999</v>
      </c>
      <c r="AP58" s="344">
        <v>22207</v>
      </c>
      <c r="AQ58" s="345">
        <v>-9.6999999999999993</v>
      </c>
      <c r="AR58" s="346">
        <v>164.4</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779746</v>
      </c>
      <c r="AN59" s="334">
        <v>23714</v>
      </c>
      <c r="AO59" s="335">
        <v>-42.8</v>
      </c>
      <c r="AP59" s="336">
        <v>45265</v>
      </c>
      <c r="AQ59" s="337">
        <v>4.2</v>
      </c>
      <c r="AR59" s="338">
        <v>-47</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152003</v>
      </c>
      <c r="AN60" s="342">
        <v>4623</v>
      </c>
      <c r="AO60" s="343">
        <v>6.6</v>
      </c>
      <c r="AP60" s="344">
        <v>22600</v>
      </c>
      <c r="AQ60" s="345">
        <v>1.8</v>
      </c>
      <c r="AR60" s="346">
        <v>4.8</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1214160</v>
      </c>
      <c r="AN61" s="349">
        <v>37750</v>
      </c>
      <c r="AO61" s="350">
        <v>-4.5</v>
      </c>
      <c r="AP61" s="351">
        <v>47836</v>
      </c>
      <c r="AQ61" s="352">
        <v>-0.7</v>
      </c>
      <c r="AR61" s="338">
        <v>-3.8</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137021</v>
      </c>
      <c r="AN62" s="342">
        <v>4265</v>
      </c>
      <c r="AO62" s="343">
        <v>10.8</v>
      </c>
      <c r="AP62" s="344">
        <v>24476</v>
      </c>
      <c r="AQ62" s="345">
        <v>-1.7</v>
      </c>
      <c r="AR62" s="346">
        <v>12.5</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mHjtuX2sntzi7Hd0TCQuTbJPn01/Ym8AeP3V6mAXqqRQz/roUy7B4xFaASf6EKnotw+LHelB9CEXOUKfPPb8mA==" saltValue="rxY2jYfc337Vst7CWQxnm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zoomScaleNormal="100" workbookViewId="0">
      <selection activeCell="AE52" sqref="AE52"/>
    </sheetView>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474</v>
      </c>
    </row>
    <row r="121" spans="125:125" ht="13.5" hidden="1" customHeight="1">
      <c r="DU121" s="259"/>
    </row>
  </sheetData>
  <sheetProtection algorithmName="SHA-512" hashValue="FJNUUju2g2Otevu0dpy+6IOT7gafjmgIyYKSfY86CRIx7R9CUpGR87jDtHjDxPkF0lVtqti2oaJm71SRCIVeXw==" saltValue="hqSOTwvWqQHUjG2Yik9/Q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zoomScale="115" zoomScaleNormal="11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474</v>
      </c>
    </row>
  </sheetData>
  <sheetProtection algorithmName="SHA-512" hashValue="Z/bHCkFiVCu2QnJFa8C/wRNcIFpTHfNPke5XKLBTv6HXe9eOUHVZeD2nRZ/XL42Q665IH29JeEjC3lYJ8kAGMQ==" saltValue="x+QkzUdNb2XSydt9NJujz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topLeftCell="B1"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9" t="s">
        <v>3</v>
      </c>
      <c r="D47" s="1139"/>
      <c r="E47" s="1140"/>
      <c r="F47" s="11">
        <v>8.3800000000000008</v>
      </c>
      <c r="G47" s="12">
        <v>13</v>
      </c>
      <c r="H47" s="12">
        <v>20.38</v>
      </c>
      <c r="I47" s="12">
        <v>20.27</v>
      </c>
      <c r="J47" s="13">
        <v>13.25</v>
      </c>
    </row>
    <row r="48" spans="2:10" ht="57.75" customHeight="1">
      <c r="B48" s="14"/>
      <c r="C48" s="1141" t="s">
        <v>4</v>
      </c>
      <c r="D48" s="1141"/>
      <c r="E48" s="1142"/>
      <c r="F48" s="15">
        <v>8.35</v>
      </c>
      <c r="G48" s="16">
        <v>9.44</v>
      </c>
      <c r="H48" s="16">
        <v>10.87</v>
      </c>
      <c r="I48" s="16">
        <v>10.83</v>
      </c>
      <c r="J48" s="17">
        <v>12.06</v>
      </c>
    </row>
    <row r="49" spans="2:10" ht="57.75" customHeight="1" thickBot="1">
      <c r="B49" s="18"/>
      <c r="C49" s="1143" t="s">
        <v>5</v>
      </c>
      <c r="D49" s="1143"/>
      <c r="E49" s="1144"/>
      <c r="F49" s="19">
        <v>1.99</v>
      </c>
      <c r="G49" s="20">
        <v>6.37</v>
      </c>
      <c r="H49" s="20">
        <v>10.45</v>
      </c>
      <c r="I49" s="20" t="s">
        <v>529</v>
      </c>
      <c r="J49" s="21" t="s">
        <v>530</v>
      </c>
    </row>
    <row r="50" spans="2:10"/>
  </sheetData>
  <sheetProtection algorithmName="SHA-512" hashValue="i6p7TcaT7eusYxMehQLcOFz4k2UKvzAujLOy45GbtOzzH/clO2jg1tsAc4qzSgwJ2c0a7dye4vR3GQXMrJ0wvA==" saltValue="AQt6sBPs+9HQ3ef/eZNm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zoomScale="85" zoomScaleNormal="85" workbookViewId="0">
      <selection activeCell="H36" sqref="H36"/>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1" t="s">
        <v>531</v>
      </c>
      <c r="D34" s="1151"/>
      <c r="E34" s="1152"/>
      <c r="F34" s="32">
        <v>8.33</v>
      </c>
      <c r="G34" s="33">
        <v>9.42</v>
      </c>
      <c r="H34" s="33">
        <v>10.86</v>
      </c>
      <c r="I34" s="33">
        <v>10.82</v>
      </c>
      <c r="J34" s="34">
        <v>12.05</v>
      </c>
      <c r="K34" s="22"/>
      <c r="L34" s="22"/>
      <c r="M34" s="22"/>
      <c r="N34" s="22"/>
      <c r="O34" s="22"/>
      <c r="P34" s="22"/>
    </row>
    <row r="35" spans="1:16" ht="39" customHeight="1">
      <c r="A35" s="22"/>
      <c r="B35" s="35"/>
      <c r="C35" s="1145" t="s">
        <v>532</v>
      </c>
      <c r="D35" s="1146"/>
      <c r="E35" s="1147"/>
      <c r="F35" s="36">
        <v>0.06</v>
      </c>
      <c r="G35" s="37">
        <v>0.04</v>
      </c>
      <c r="H35" s="37">
        <v>0.03</v>
      </c>
      <c r="I35" s="37">
        <v>0.03</v>
      </c>
      <c r="J35" s="38">
        <v>0.34</v>
      </c>
      <c r="K35" s="22"/>
      <c r="L35" s="22"/>
      <c r="M35" s="22"/>
      <c r="N35" s="22"/>
      <c r="O35" s="22"/>
      <c r="P35" s="22"/>
    </row>
    <row r="36" spans="1:16" ht="39" customHeight="1">
      <c r="A36" s="22"/>
      <c r="B36" s="35"/>
      <c r="C36" s="1145" t="s">
        <v>533</v>
      </c>
      <c r="D36" s="1146"/>
      <c r="E36" s="1147"/>
      <c r="F36" s="36" t="s">
        <v>534</v>
      </c>
      <c r="G36" s="37">
        <v>0.16</v>
      </c>
      <c r="H36" s="37">
        <v>0.67</v>
      </c>
      <c r="I36" s="37" t="s">
        <v>535</v>
      </c>
      <c r="J36" s="38">
        <v>0.2</v>
      </c>
      <c r="K36" s="22"/>
      <c r="L36" s="22"/>
      <c r="M36" s="22"/>
      <c r="N36" s="22"/>
      <c r="O36" s="22"/>
      <c r="P36" s="22"/>
    </row>
    <row r="37" spans="1:16" ht="39" customHeight="1">
      <c r="A37" s="22"/>
      <c r="B37" s="35"/>
      <c r="C37" s="1145" t="s">
        <v>536</v>
      </c>
      <c r="D37" s="1146"/>
      <c r="E37" s="1147"/>
      <c r="F37" s="36">
        <v>0</v>
      </c>
      <c r="G37" s="37">
        <v>0.01</v>
      </c>
      <c r="H37" s="37">
        <v>0.01</v>
      </c>
      <c r="I37" s="37">
        <v>0</v>
      </c>
      <c r="J37" s="38">
        <v>0</v>
      </c>
      <c r="K37" s="22"/>
      <c r="L37" s="22"/>
      <c r="M37" s="22"/>
      <c r="N37" s="22"/>
      <c r="O37" s="22"/>
      <c r="P37" s="22"/>
    </row>
    <row r="38" spans="1:16" ht="39" customHeight="1">
      <c r="A38" s="22"/>
      <c r="B38" s="35"/>
      <c r="C38" s="1145" t="s">
        <v>537</v>
      </c>
      <c r="D38" s="1146"/>
      <c r="E38" s="1147"/>
      <c r="F38" s="36">
        <v>0</v>
      </c>
      <c r="G38" s="37">
        <v>0</v>
      </c>
      <c r="H38" s="37">
        <v>0</v>
      </c>
      <c r="I38" s="37">
        <v>0</v>
      </c>
      <c r="J38" s="38">
        <v>0</v>
      </c>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538</v>
      </c>
      <c r="D42" s="1146"/>
      <c r="E42" s="1147"/>
      <c r="F42" s="36" t="s">
        <v>485</v>
      </c>
      <c r="G42" s="37" t="s">
        <v>485</v>
      </c>
      <c r="H42" s="37" t="s">
        <v>485</v>
      </c>
      <c r="I42" s="37" t="s">
        <v>485</v>
      </c>
      <c r="J42" s="38" t="s">
        <v>485</v>
      </c>
      <c r="K42" s="22"/>
      <c r="L42" s="22"/>
      <c r="M42" s="22"/>
      <c r="N42" s="22"/>
      <c r="O42" s="22"/>
      <c r="P42" s="22"/>
    </row>
    <row r="43" spans="1:16" ht="39" customHeight="1" thickBot="1">
      <c r="A43" s="22"/>
      <c r="B43" s="40"/>
      <c r="C43" s="1148" t="s">
        <v>539</v>
      </c>
      <c r="D43" s="1149"/>
      <c r="E43" s="1150"/>
      <c r="F43" s="41" t="s">
        <v>485</v>
      </c>
      <c r="G43" s="42" t="s">
        <v>485</v>
      </c>
      <c r="H43" s="42" t="s">
        <v>485</v>
      </c>
      <c r="I43" s="42" t="s">
        <v>485</v>
      </c>
      <c r="J43" s="43" t="s">
        <v>485</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X2iOCTHwa16FRGESus6t5AViQzAUvyyfR9NrVV3nWCo2Lmd/TbXj1eZ3EKFLw/+oLAjtiTKQdJVHhy98Qo3pgQ==" saltValue="iG+79Aiaeso0kHlurIOw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zoomScale="85" zoomScaleNormal="85" workbookViewId="0">
      <selection activeCell="S55" sqref="S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76" t="s">
        <v>9</v>
      </c>
      <c r="C45" s="1177"/>
      <c r="D45" s="58"/>
      <c r="E45" s="1182" t="s">
        <v>10</v>
      </c>
      <c r="F45" s="1182"/>
      <c r="G45" s="1182"/>
      <c r="H45" s="1182"/>
      <c r="I45" s="1182"/>
      <c r="J45" s="1183"/>
      <c r="K45" s="59">
        <v>1379</v>
      </c>
      <c r="L45" s="60">
        <v>1353</v>
      </c>
      <c r="M45" s="60">
        <v>1357</v>
      </c>
      <c r="N45" s="60">
        <v>1339</v>
      </c>
      <c r="O45" s="61">
        <v>1327</v>
      </c>
      <c r="P45" s="48"/>
      <c r="Q45" s="48"/>
      <c r="R45" s="48"/>
      <c r="S45" s="48"/>
      <c r="T45" s="48"/>
      <c r="U45" s="48"/>
    </row>
    <row r="46" spans="1:21" ht="30.75" customHeight="1">
      <c r="A46" s="48"/>
      <c r="B46" s="1178"/>
      <c r="C46" s="1179"/>
      <c r="D46" s="62"/>
      <c r="E46" s="1155" t="s">
        <v>11</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c r="A47" s="48"/>
      <c r="B47" s="1178"/>
      <c r="C47" s="1179"/>
      <c r="D47" s="62"/>
      <c r="E47" s="1155" t="s">
        <v>12</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c r="A48" s="48"/>
      <c r="B48" s="1178"/>
      <c r="C48" s="1179"/>
      <c r="D48" s="62"/>
      <c r="E48" s="1155" t="s">
        <v>13</v>
      </c>
      <c r="F48" s="1155"/>
      <c r="G48" s="1155"/>
      <c r="H48" s="1155"/>
      <c r="I48" s="1155"/>
      <c r="J48" s="1156"/>
      <c r="K48" s="63">
        <v>27</v>
      </c>
      <c r="L48" s="64">
        <v>27</v>
      </c>
      <c r="M48" s="64">
        <v>26</v>
      </c>
      <c r="N48" s="64">
        <v>23</v>
      </c>
      <c r="O48" s="65">
        <v>28</v>
      </c>
      <c r="P48" s="48"/>
      <c r="Q48" s="48"/>
      <c r="R48" s="48"/>
      <c r="S48" s="48"/>
      <c r="T48" s="48"/>
      <c r="U48" s="48"/>
    </row>
    <row r="49" spans="1:21" ht="30.75" customHeight="1">
      <c r="A49" s="48"/>
      <c r="B49" s="1178"/>
      <c r="C49" s="1179"/>
      <c r="D49" s="62"/>
      <c r="E49" s="1155" t="s">
        <v>14</v>
      </c>
      <c r="F49" s="1155"/>
      <c r="G49" s="1155"/>
      <c r="H49" s="1155"/>
      <c r="I49" s="1155"/>
      <c r="J49" s="1156"/>
      <c r="K49" s="63">
        <v>74</v>
      </c>
      <c r="L49" s="64">
        <v>79</v>
      </c>
      <c r="M49" s="64">
        <v>81</v>
      </c>
      <c r="N49" s="64">
        <v>84</v>
      </c>
      <c r="O49" s="65">
        <v>83</v>
      </c>
      <c r="P49" s="48"/>
      <c r="Q49" s="48"/>
      <c r="R49" s="48"/>
      <c r="S49" s="48"/>
      <c r="T49" s="48"/>
      <c r="U49" s="48"/>
    </row>
    <row r="50" spans="1:21" ht="30.75" customHeight="1">
      <c r="A50" s="48"/>
      <c r="B50" s="1178"/>
      <c r="C50" s="1179"/>
      <c r="D50" s="62"/>
      <c r="E50" s="1155" t="s">
        <v>15</v>
      </c>
      <c r="F50" s="1155"/>
      <c r="G50" s="1155"/>
      <c r="H50" s="1155"/>
      <c r="I50" s="1155"/>
      <c r="J50" s="1156"/>
      <c r="K50" s="63" t="s">
        <v>485</v>
      </c>
      <c r="L50" s="64" t="s">
        <v>485</v>
      </c>
      <c r="M50" s="64" t="s">
        <v>485</v>
      </c>
      <c r="N50" s="64" t="s">
        <v>485</v>
      </c>
      <c r="O50" s="65" t="s">
        <v>485</v>
      </c>
      <c r="P50" s="48"/>
      <c r="Q50" s="48"/>
      <c r="R50" s="48"/>
      <c r="S50" s="48"/>
      <c r="T50" s="48"/>
      <c r="U50" s="48"/>
    </row>
    <row r="51" spans="1:21" ht="30.75" customHeight="1">
      <c r="A51" s="48"/>
      <c r="B51" s="1180"/>
      <c r="C51" s="1181"/>
      <c r="D51" s="66"/>
      <c r="E51" s="1155" t="s">
        <v>16</v>
      </c>
      <c r="F51" s="1155"/>
      <c r="G51" s="1155"/>
      <c r="H51" s="1155"/>
      <c r="I51" s="1155"/>
      <c r="J51" s="1156"/>
      <c r="K51" s="63">
        <v>0</v>
      </c>
      <c r="L51" s="64" t="s">
        <v>485</v>
      </c>
      <c r="M51" s="64" t="s">
        <v>485</v>
      </c>
      <c r="N51" s="64" t="s">
        <v>485</v>
      </c>
      <c r="O51" s="65">
        <v>0</v>
      </c>
      <c r="P51" s="48"/>
      <c r="Q51" s="48"/>
      <c r="R51" s="48"/>
      <c r="S51" s="48"/>
      <c r="T51" s="48"/>
      <c r="U51" s="48"/>
    </row>
    <row r="52" spans="1:21" ht="30.75" customHeight="1">
      <c r="A52" s="48"/>
      <c r="B52" s="1153" t="s">
        <v>17</v>
      </c>
      <c r="C52" s="1154"/>
      <c r="D52" s="66"/>
      <c r="E52" s="1155" t="s">
        <v>18</v>
      </c>
      <c r="F52" s="1155"/>
      <c r="G52" s="1155"/>
      <c r="H52" s="1155"/>
      <c r="I52" s="1155"/>
      <c r="J52" s="1156"/>
      <c r="K52" s="63">
        <v>919</v>
      </c>
      <c r="L52" s="64">
        <v>912</v>
      </c>
      <c r="M52" s="64">
        <v>893</v>
      </c>
      <c r="N52" s="64">
        <v>867</v>
      </c>
      <c r="O52" s="65">
        <v>844</v>
      </c>
      <c r="P52" s="48"/>
      <c r="Q52" s="48"/>
      <c r="R52" s="48"/>
      <c r="S52" s="48"/>
      <c r="T52" s="48"/>
      <c r="U52" s="48"/>
    </row>
    <row r="53" spans="1:21" ht="30.75" customHeight="1" thickBot="1">
      <c r="A53" s="48"/>
      <c r="B53" s="1157" t="s">
        <v>19</v>
      </c>
      <c r="C53" s="1158"/>
      <c r="D53" s="67"/>
      <c r="E53" s="1159" t="s">
        <v>20</v>
      </c>
      <c r="F53" s="1159"/>
      <c r="G53" s="1159"/>
      <c r="H53" s="1159"/>
      <c r="I53" s="1159"/>
      <c r="J53" s="1160"/>
      <c r="K53" s="68">
        <v>561</v>
      </c>
      <c r="L53" s="69">
        <v>547</v>
      </c>
      <c r="M53" s="69">
        <v>571</v>
      </c>
      <c r="N53" s="69">
        <v>579</v>
      </c>
      <c r="O53" s="70">
        <v>594</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c r="B58" s="1161" t="s">
        <v>24</v>
      </c>
      <c r="C58" s="1162"/>
      <c r="D58" s="1167" t="s">
        <v>25</v>
      </c>
      <c r="E58" s="1168"/>
      <c r="F58" s="1168"/>
      <c r="G58" s="1168"/>
      <c r="H58" s="1168"/>
      <c r="I58" s="1168"/>
      <c r="J58" s="1169"/>
      <c r="K58" s="83"/>
      <c r="L58" s="84"/>
      <c r="M58" s="84"/>
      <c r="N58" s="84"/>
      <c r="O58" s="85"/>
    </row>
    <row r="59" spans="1:21" ht="31.5" customHeight="1">
      <c r="B59" s="1163"/>
      <c r="C59" s="1164"/>
      <c r="D59" s="1170" t="s">
        <v>26</v>
      </c>
      <c r="E59" s="1171"/>
      <c r="F59" s="1171"/>
      <c r="G59" s="1171"/>
      <c r="H59" s="1171"/>
      <c r="I59" s="1171"/>
      <c r="J59" s="1172"/>
      <c r="K59" s="86"/>
      <c r="L59" s="87"/>
      <c r="M59" s="87"/>
      <c r="N59" s="87"/>
      <c r="O59" s="88"/>
    </row>
    <row r="60" spans="1:21" ht="31.5" customHeight="1" thickBot="1">
      <c r="B60" s="1165"/>
      <c r="C60" s="1166"/>
      <c r="D60" s="1173" t="s">
        <v>27</v>
      </c>
      <c r="E60" s="1174"/>
      <c r="F60" s="1174"/>
      <c r="G60" s="1174"/>
      <c r="H60" s="1174"/>
      <c r="I60" s="1174"/>
      <c r="J60" s="1175"/>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53flAiArIw65JfY2sv/xHdHiSJbi0CHEPzheArw3/Lq4P2T24tcvHGgk5bF5A0zazCdEx+bWg/9+lRsUA2CCA==" saltValue="izVYPZqSGs3qYkRPCiqoa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topLeftCell="C1"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524</v>
      </c>
      <c r="J40" s="103" t="s">
        <v>525</v>
      </c>
      <c r="K40" s="103" t="s">
        <v>526</v>
      </c>
      <c r="L40" s="103" t="s">
        <v>527</v>
      </c>
      <c r="M40" s="104" t="s">
        <v>528</v>
      </c>
    </row>
    <row r="41" spans="2:13" ht="27.75" customHeight="1">
      <c r="B41" s="1196" t="s">
        <v>30</v>
      </c>
      <c r="C41" s="1197"/>
      <c r="D41" s="105"/>
      <c r="E41" s="1198" t="s">
        <v>31</v>
      </c>
      <c r="F41" s="1198"/>
      <c r="G41" s="1198"/>
      <c r="H41" s="1199"/>
      <c r="I41" s="355">
        <v>13980</v>
      </c>
      <c r="J41" s="356">
        <v>13558</v>
      </c>
      <c r="K41" s="356">
        <v>13377</v>
      </c>
      <c r="L41" s="356">
        <v>12333</v>
      </c>
      <c r="M41" s="357">
        <v>10857</v>
      </c>
    </row>
    <row r="42" spans="2:13" ht="27.75" customHeight="1">
      <c r="B42" s="1186"/>
      <c r="C42" s="1187"/>
      <c r="D42" s="106"/>
      <c r="E42" s="1190" t="s">
        <v>32</v>
      </c>
      <c r="F42" s="1190"/>
      <c r="G42" s="1190"/>
      <c r="H42" s="1191"/>
      <c r="I42" s="358" t="s">
        <v>485</v>
      </c>
      <c r="J42" s="359" t="s">
        <v>485</v>
      </c>
      <c r="K42" s="359" t="s">
        <v>485</v>
      </c>
      <c r="L42" s="359" t="s">
        <v>485</v>
      </c>
      <c r="M42" s="360" t="s">
        <v>485</v>
      </c>
    </row>
    <row r="43" spans="2:13" ht="27.75" customHeight="1">
      <c r="B43" s="1186"/>
      <c r="C43" s="1187"/>
      <c r="D43" s="106"/>
      <c r="E43" s="1190" t="s">
        <v>33</v>
      </c>
      <c r="F43" s="1190"/>
      <c r="G43" s="1190"/>
      <c r="H43" s="1191"/>
      <c r="I43" s="358">
        <v>353</v>
      </c>
      <c r="J43" s="359">
        <v>371</v>
      </c>
      <c r="K43" s="359">
        <v>309</v>
      </c>
      <c r="L43" s="359">
        <v>292</v>
      </c>
      <c r="M43" s="360">
        <v>294</v>
      </c>
    </row>
    <row r="44" spans="2:13" ht="27.75" customHeight="1">
      <c r="B44" s="1186"/>
      <c r="C44" s="1187"/>
      <c r="D44" s="106"/>
      <c r="E44" s="1190" t="s">
        <v>34</v>
      </c>
      <c r="F44" s="1190"/>
      <c r="G44" s="1190"/>
      <c r="H44" s="1191"/>
      <c r="I44" s="358">
        <v>667</v>
      </c>
      <c r="J44" s="359">
        <v>635</v>
      </c>
      <c r="K44" s="359">
        <v>515</v>
      </c>
      <c r="L44" s="359">
        <v>664</v>
      </c>
      <c r="M44" s="360">
        <v>597</v>
      </c>
    </row>
    <row r="45" spans="2:13" ht="27.75" customHeight="1">
      <c r="B45" s="1186"/>
      <c r="C45" s="1187"/>
      <c r="D45" s="106"/>
      <c r="E45" s="1190" t="s">
        <v>35</v>
      </c>
      <c r="F45" s="1190"/>
      <c r="G45" s="1190"/>
      <c r="H45" s="1191"/>
      <c r="I45" s="358">
        <v>393</v>
      </c>
      <c r="J45" s="359">
        <v>428</v>
      </c>
      <c r="K45" s="359">
        <v>286</v>
      </c>
      <c r="L45" s="359">
        <v>203</v>
      </c>
      <c r="M45" s="360">
        <v>225</v>
      </c>
    </row>
    <row r="46" spans="2:13" ht="27.75" customHeight="1">
      <c r="B46" s="1186"/>
      <c r="C46" s="1187"/>
      <c r="D46" s="107"/>
      <c r="E46" s="1190" t="s">
        <v>36</v>
      </c>
      <c r="F46" s="1190"/>
      <c r="G46" s="1190"/>
      <c r="H46" s="1191"/>
      <c r="I46" s="358" t="s">
        <v>485</v>
      </c>
      <c r="J46" s="359" t="s">
        <v>485</v>
      </c>
      <c r="K46" s="359" t="s">
        <v>485</v>
      </c>
      <c r="L46" s="359" t="s">
        <v>485</v>
      </c>
      <c r="M46" s="360" t="s">
        <v>485</v>
      </c>
    </row>
    <row r="47" spans="2:13" ht="27.75" customHeight="1">
      <c r="B47" s="1186"/>
      <c r="C47" s="1187"/>
      <c r="D47" s="108"/>
      <c r="E47" s="1200" t="s">
        <v>37</v>
      </c>
      <c r="F47" s="1201"/>
      <c r="G47" s="1201"/>
      <c r="H47" s="1202"/>
      <c r="I47" s="358" t="s">
        <v>485</v>
      </c>
      <c r="J47" s="359" t="s">
        <v>485</v>
      </c>
      <c r="K47" s="359" t="s">
        <v>485</v>
      </c>
      <c r="L47" s="359" t="s">
        <v>485</v>
      </c>
      <c r="M47" s="360" t="s">
        <v>485</v>
      </c>
    </row>
    <row r="48" spans="2:13" ht="27.75" customHeight="1">
      <c r="B48" s="1186"/>
      <c r="C48" s="1187"/>
      <c r="D48" s="106"/>
      <c r="E48" s="1190" t="s">
        <v>38</v>
      </c>
      <c r="F48" s="1190"/>
      <c r="G48" s="1190"/>
      <c r="H48" s="1191"/>
      <c r="I48" s="358" t="s">
        <v>485</v>
      </c>
      <c r="J48" s="359" t="s">
        <v>485</v>
      </c>
      <c r="K48" s="359" t="s">
        <v>485</v>
      </c>
      <c r="L48" s="359" t="s">
        <v>485</v>
      </c>
      <c r="M48" s="360" t="s">
        <v>485</v>
      </c>
    </row>
    <row r="49" spans="2:13" ht="27.75" customHeight="1">
      <c r="B49" s="1188"/>
      <c r="C49" s="1189"/>
      <c r="D49" s="106"/>
      <c r="E49" s="1190" t="s">
        <v>39</v>
      </c>
      <c r="F49" s="1190"/>
      <c r="G49" s="1190"/>
      <c r="H49" s="1191"/>
      <c r="I49" s="358" t="s">
        <v>485</v>
      </c>
      <c r="J49" s="359" t="s">
        <v>485</v>
      </c>
      <c r="K49" s="359" t="s">
        <v>485</v>
      </c>
      <c r="L49" s="359" t="s">
        <v>485</v>
      </c>
      <c r="M49" s="360" t="s">
        <v>485</v>
      </c>
    </row>
    <row r="50" spans="2:13" ht="27.75" customHeight="1">
      <c r="B50" s="1184" t="s">
        <v>40</v>
      </c>
      <c r="C50" s="1185"/>
      <c r="D50" s="109"/>
      <c r="E50" s="1190" t="s">
        <v>41</v>
      </c>
      <c r="F50" s="1190"/>
      <c r="G50" s="1190"/>
      <c r="H50" s="1191"/>
      <c r="I50" s="358">
        <v>2142</v>
      </c>
      <c r="J50" s="359">
        <v>2624</v>
      </c>
      <c r="K50" s="359">
        <v>3526</v>
      </c>
      <c r="L50" s="359">
        <v>4246</v>
      </c>
      <c r="M50" s="360">
        <v>4027</v>
      </c>
    </row>
    <row r="51" spans="2:13" ht="27.75" customHeight="1">
      <c r="B51" s="1186"/>
      <c r="C51" s="1187"/>
      <c r="D51" s="106"/>
      <c r="E51" s="1190" t="s">
        <v>42</v>
      </c>
      <c r="F51" s="1190"/>
      <c r="G51" s="1190"/>
      <c r="H51" s="1191"/>
      <c r="I51" s="358">
        <v>1</v>
      </c>
      <c r="J51" s="359">
        <v>0</v>
      </c>
      <c r="K51" s="359">
        <v>0</v>
      </c>
      <c r="L51" s="359">
        <v>0</v>
      </c>
      <c r="M51" s="360">
        <v>0</v>
      </c>
    </row>
    <row r="52" spans="2:13" ht="27.75" customHeight="1">
      <c r="B52" s="1188"/>
      <c r="C52" s="1189"/>
      <c r="D52" s="106"/>
      <c r="E52" s="1190" t="s">
        <v>43</v>
      </c>
      <c r="F52" s="1190"/>
      <c r="G52" s="1190"/>
      <c r="H52" s="1191"/>
      <c r="I52" s="358">
        <v>9871</v>
      </c>
      <c r="J52" s="359">
        <v>9580</v>
      </c>
      <c r="K52" s="359">
        <v>9326</v>
      </c>
      <c r="L52" s="359">
        <v>8658</v>
      </c>
      <c r="M52" s="360">
        <v>7808</v>
      </c>
    </row>
    <row r="53" spans="2:13" ht="27.75" customHeight="1" thickBot="1">
      <c r="B53" s="1192" t="s">
        <v>19</v>
      </c>
      <c r="C53" s="1193"/>
      <c r="D53" s="110"/>
      <c r="E53" s="1194" t="s">
        <v>44</v>
      </c>
      <c r="F53" s="1194"/>
      <c r="G53" s="1194"/>
      <c r="H53" s="1195"/>
      <c r="I53" s="361">
        <v>3380</v>
      </c>
      <c r="J53" s="362">
        <v>2788</v>
      </c>
      <c r="K53" s="362">
        <v>1636</v>
      </c>
      <c r="L53" s="362">
        <v>588</v>
      </c>
      <c r="M53" s="363">
        <v>138</v>
      </c>
    </row>
    <row r="54" spans="2:13" ht="27.75" customHeight="1">
      <c r="B54" s="111"/>
      <c r="C54" s="112"/>
      <c r="D54" s="112"/>
      <c r="E54" s="113"/>
      <c r="F54" s="113"/>
      <c r="G54" s="113"/>
      <c r="H54" s="113"/>
      <c r="I54" s="114"/>
      <c r="J54" s="114"/>
      <c r="K54" s="114"/>
      <c r="L54" s="114"/>
      <c r="M54" s="114"/>
    </row>
    <row r="55" spans="2:13"/>
  </sheetData>
  <sheetProtection algorithmName="SHA-512" hashValue="A8VQ5nAdOBg0SimrZroQu6taZdC23R67k0DbAkUUmHwEaUDM9mxYkfSoGn3YAvi1TxT5ZHeUWBg1SrBQYuLY+g==" saltValue="v/zPxRj2UaucVGvHcZcI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9"/>
  <sheetViews>
    <sheetView zoomScale="55" zoomScaleNormal="55" workbookViewId="0">
      <selection activeCell="H57" sqref="H57"/>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row r="2" s="1" customFormat="1" ht="16.5" customHeight="1"/>
    <row r="3" s="1" customFormat="1" ht="16.5" customHeight="1"/>
    <row r="4" s="1" customFormat="1" ht="16.5" customHeight="1"/>
    <row r="5" s="1" customFormat="1" ht="16.5" customHeight="1"/>
    <row r="6" s="1" customFormat="1" ht="16.5" customHeight="1"/>
    <row r="7" s="1" customFormat="1" ht="16.5" customHeight="1"/>
    <row r="8" s="1" customFormat="1" ht="16.5" customHeight="1"/>
    <row r="9" s="1" customFormat="1" ht="16.5" customHeight="1"/>
    <row r="10" s="1" customFormat="1" ht="16.5" customHeight="1"/>
    <row r="11" s="1" customFormat="1" ht="16.5" customHeight="1"/>
    <row r="12" s="1" customFormat="1" ht="16.5" customHeight="1"/>
    <row r="13" s="1" customFormat="1" ht="16.5" customHeight="1"/>
    <row r="14" s="1" customFormat="1" ht="16.5" customHeight="1"/>
    <row r="15" s="1" customFormat="1" ht="16.5" customHeight="1"/>
    <row r="16" s="1" customFormat="1" ht="16.5" customHeight="1"/>
    <row r="17" s="1" customFormat="1" ht="16.5" customHeight="1"/>
    <row r="18" s="1" customFormat="1" ht="16.5" customHeight="1"/>
    <row r="19" s="1" customFormat="1" ht="16.5" customHeight="1"/>
    <row r="20" s="1" customFormat="1" ht="16.5" customHeight="1"/>
    <row r="21" s="1" customFormat="1" ht="16.5" customHeight="1"/>
    <row r="22" s="1" customFormat="1" ht="16.5" customHeight="1"/>
    <row r="23" s="1" customFormat="1" ht="16.5" customHeight="1"/>
    <row r="24" s="1" customFormat="1" ht="16.5" customHeight="1"/>
    <row r="25" s="1" customFormat="1" ht="16.5" customHeight="1"/>
    <row r="26" s="1" customFormat="1" ht="16.5" customHeight="1"/>
    <row r="27" s="1" customFormat="1" ht="16.5" customHeight="1"/>
    <row r="28" s="1" customFormat="1" ht="16.5" customHeight="1"/>
    <row r="29" s="1" customFormat="1" ht="16.5" customHeight="1"/>
    <row r="30" s="1" customFormat="1" ht="16.5" customHeight="1"/>
    <row r="31" s="1" customFormat="1" ht="16.5" customHeight="1"/>
    <row r="32" s="1" customFormat="1" ht="16.5" customHeight="1"/>
    <row r="33" s="1" customFormat="1" ht="16.5" customHeight="1"/>
    <row r="34" s="1" customFormat="1" ht="16.5" customHeight="1"/>
    <row r="35" s="1" customFormat="1" ht="16.5" customHeight="1"/>
    <row r="36" s="1" customFormat="1" ht="16.5" customHeight="1"/>
    <row r="37" s="1" customFormat="1" ht="16.5" customHeight="1"/>
    <row r="38" s="1" customFormat="1" ht="16.5" customHeight="1"/>
    <row r="39" s="1" customFormat="1" ht="16.5" customHeight="1"/>
    <row r="40" s="1" customFormat="1" ht="16.5" customHeight="1"/>
    <row r="41" s="1" customFormat="1" ht="16.5" customHeight="1"/>
    <row r="42" s="1" customFormat="1" ht="16.5" customHeight="1"/>
    <row r="43" s="1" customFormat="1" ht="16.5" customHeight="1"/>
    <row r="44" s="1" customFormat="1" ht="16.5" customHeight="1"/>
    <row r="45" s="1" customFormat="1" ht="16.5" customHeight="1"/>
    <row r="46" s="1" customFormat="1" ht="16.5" customHeight="1"/>
    <row r="47" s="1" customFormat="1" ht="16.5" customHeight="1"/>
    <row r="48" s="1" customFormat="1"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526</v>
      </c>
      <c r="G54" s="119" t="s">
        <v>527</v>
      </c>
      <c r="H54" s="120" t="s">
        <v>528</v>
      </c>
    </row>
    <row r="55" spans="2:8" ht="52.5" customHeight="1">
      <c r="B55" s="121"/>
      <c r="C55" s="1211" t="s">
        <v>46</v>
      </c>
      <c r="D55" s="1211"/>
      <c r="E55" s="1212"/>
      <c r="F55" s="122">
        <v>1578</v>
      </c>
      <c r="G55" s="122">
        <v>1546</v>
      </c>
      <c r="H55" s="123">
        <v>1026</v>
      </c>
    </row>
    <row r="56" spans="2:8" ht="52.5" customHeight="1">
      <c r="B56" s="124"/>
      <c r="C56" s="1213" t="s">
        <v>47</v>
      </c>
      <c r="D56" s="1213"/>
      <c r="E56" s="1214"/>
      <c r="F56" s="125">
        <v>250</v>
      </c>
      <c r="G56" s="125">
        <v>351</v>
      </c>
      <c r="H56" s="126">
        <v>80</v>
      </c>
    </row>
    <row r="57" spans="2:8" ht="53.25" customHeight="1">
      <c r="B57" s="124"/>
      <c r="C57" s="1215" t="s">
        <v>48</v>
      </c>
      <c r="D57" s="1215"/>
      <c r="E57" s="1216"/>
      <c r="F57" s="127">
        <v>2632</v>
      </c>
      <c r="G57" s="127">
        <v>3330</v>
      </c>
      <c r="H57" s="128">
        <v>3951</v>
      </c>
    </row>
    <row r="58" spans="2:8" ht="45.75" customHeight="1">
      <c r="B58" s="129"/>
      <c r="C58" s="1203" t="s">
        <v>564</v>
      </c>
      <c r="D58" s="1204"/>
      <c r="E58" s="1205"/>
      <c r="F58" s="130">
        <v>788</v>
      </c>
      <c r="G58" s="130">
        <v>1172</v>
      </c>
      <c r="H58" s="131">
        <v>1683</v>
      </c>
    </row>
    <row r="59" spans="2:8" ht="45.75" customHeight="1">
      <c r="B59" s="129"/>
      <c r="C59" s="1203" t="s">
        <v>565</v>
      </c>
      <c r="D59" s="1204"/>
      <c r="E59" s="1205"/>
      <c r="F59" s="130">
        <v>1215</v>
      </c>
      <c r="G59" s="130">
        <v>1217</v>
      </c>
      <c r="H59" s="131">
        <v>1218</v>
      </c>
    </row>
    <row r="60" spans="2:8" ht="45.75" customHeight="1">
      <c r="B60" s="129"/>
      <c r="C60" s="1203" t="s">
        <v>566</v>
      </c>
      <c r="D60" s="1204"/>
      <c r="E60" s="1205"/>
      <c r="F60" s="130">
        <v>588</v>
      </c>
      <c r="G60" s="130">
        <v>588</v>
      </c>
      <c r="H60" s="131">
        <v>551</v>
      </c>
    </row>
    <row r="61" spans="2:8" ht="45.75" customHeight="1">
      <c r="B61" s="129"/>
      <c r="C61" s="1203" t="s">
        <v>567</v>
      </c>
      <c r="D61" s="1204"/>
      <c r="E61" s="1205"/>
      <c r="F61" s="130">
        <v>0</v>
      </c>
      <c r="G61" s="130">
        <v>300</v>
      </c>
      <c r="H61" s="131">
        <v>450</v>
      </c>
    </row>
    <row r="62" spans="2:8" ht="45.75" customHeight="1" thickBot="1">
      <c r="B62" s="132"/>
      <c r="C62" s="1206" t="s">
        <v>568</v>
      </c>
      <c r="D62" s="1207"/>
      <c r="E62" s="1208"/>
      <c r="F62" s="133">
        <v>32</v>
      </c>
      <c r="G62" s="133">
        <v>33</v>
      </c>
      <c r="H62" s="134">
        <v>31</v>
      </c>
    </row>
    <row r="63" spans="2:8" ht="52.5" customHeight="1" thickBot="1">
      <c r="B63" s="135"/>
      <c r="C63" s="1209" t="s">
        <v>49</v>
      </c>
      <c r="D63" s="1209"/>
      <c r="E63" s="1210"/>
      <c r="F63" s="136">
        <v>4460</v>
      </c>
      <c r="G63" s="136">
        <v>5227</v>
      </c>
      <c r="H63" s="137">
        <v>5058</v>
      </c>
    </row>
    <row r="64" spans="2:8"/>
    <row r="65" s="1" customFormat="1" ht="13.5" hidden="1" customHeight="1"/>
    <row r="66" s="1" customFormat="1" ht="13.5" hidden="1" customHeight="1"/>
    <row r="67" s="1" customFormat="1" ht="13.5" hidden="1" customHeight="1"/>
    <row r="68" s="1" customFormat="1" ht="13.5" hidden="1" customHeight="1"/>
    <row r="69" s="1" customFormat="1" ht="13.5" hidden="1" customHeight="1"/>
  </sheetData>
  <sheetProtection algorithmName="SHA-512" hashValue="QVMVI85TXL8FYKIrYi243EX+ysgiBYFzH88Jt32w5WDbrKLx2h6gYAkflOqGcEkdvwQoS/nEs7EZRRri66qp+Q==" saltValue="ZaLzDAGRxSG88hoPHMM6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738D-2338-4427-8309-69BF1D6F8F39}">
  <dimension ref="A1"/>
  <sheetViews>
    <sheetView workbookViewId="0"/>
  </sheetViews>
  <sheetFormatPr defaultRowHeight="13.5"/>
  <sheetData/>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523</v>
      </c>
      <c r="G2" s="151"/>
      <c r="H2" s="152"/>
    </row>
    <row r="3" spans="1:8">
      <c r="A3" s="148" t="s">
        <v>516</v>
      </c>
      <c r="B3" s="153"/>
      <c r="C3" s="154"/>
      <c r="D3" s="155">
        <v>39947</v>
      </c>
      <c r="E3" s="156"/>
      <c r="F3" s="157">
        <v>51264</v>
      </c>
      <c r="G3" s="158"/>
      <c r="H3" s="159"/>
    </row>
    <row r="4" spans="1:8">
      <c r="A4" s="160"/>
      <c r="B4" s="161"/>
      <c r="C4" s="162"/>
      <c r="D4" s="163">
        <v>8719</v>
      </c>
      <c r="E4" s="164"/>
      <c r="F4" s="165">
        <v>26040</v>
      </c>
      <c r="G4" s="166"/>
      <c r="H4" s="167"/>
    </row>
    <row r="5" spans="1:8">
      <c r="A5" s="148" t="s">
        <v>518</v>
      </c>
      <c r="B5" s="153"/>
      <c r="C5" s="154"/>
      <c r="D5" s="155">
        <v>37332</v>
      </c>
      <c r="E5" s="156"/>
      <c r="F5" s="157">
        <v>52068</v>
      </c>
      <c r="G5" s="158"/>
      <c r="H5" s="159"/>
    </row>
    <row r="6" spans="1:8">
      <c r="A6" s="160"/>
      <c r="B6" s="161"/>
      <c r="C6" s="162"/>
      <c r="D6" s="163">
        <v>1941</v>
      </c>
      <c r="E6" s="164"/>
      <c r="F6" s="165">
        <v>26936</v>
      </c>
      <c r="G6" s="166"/>
      <c r="H6" s="167"/>
    </row>
    <row r="7" spans="1:8">
      <c r="A7" s="148" t="s">
        <v>519</v>
      </c>
      <c r="B7" s="153"/>
      <c r="C7" s="154"/>
      <c r="D7" s="155">
        <v>46273</v>
      </c>
      <c r="E7" s="156"/>
      <c r="F7" s="157">
        <v>47161</v>
      </c>
      <c r="G7" s="158"/>
      <c r="H7" s="159"/>
    </row>
    <row r="8" spans="1:8">
      <c r="A8" s="160"/>
      <c r="B8" s="161"/>
      <c r="C8" s="162"/>
      <c r="D8" s="163">
        <v>1703</v>
      </c>
      <c r="E8" s="164"/>
      <c r="F8" s="165">
        <v>24595</v>
      </c>
      <c r="G8" s="166"/>
      <c r="H8" s="167"/>
    </row>
    <row r="9" spans="1:8">
      <c r="A9" s="148" t="s">
        <v>520</v>
      </c>
      <c r="B9" s="153"/>
      <c r="C9" s="154"/>
      <c r="D9" s="155">
        <v>41482</v>
      </c>
      <c r="E9" s="156"/>
      <c r="F9" s="157">
        <v>43423</v>
      </c>
      <c r="G9" s="158"/>
      <c r="H9" s="159"/>
    </row>
    <row r="10" spans="1:8">
      <c r="A10" s="160"/>
      <c r="B10" s="161"/>
      <c r="C10" s="162"/>
      <c r="D10" s="163">
        <v>4337</v>
      </c>
      <c r="E10" s="164"/>
      <c r="F10" s="165">
        <v>22207</v>
      </c>
      <c r="G10" s="166"/>
      <c r="H10" s="167"/>
    </row>
    <row r="11" spans="1:8">
      <c r="A11" s="148" t="s">
        <v>521</v>
      </c>
      <c r="B11" s="153"/>
      <c r="C11" s="154"/>
      <c r="D11" s="155">
        <v>23714</v>
      </c>
      <c r="E11" s="156"/>
      <c r="F11" s="157">
        <v>45265</v>
      </c>
      <c r="G11" s="158"/>
      <c r="H11" s="159"/>
    </row>
    <row r="12" spans="1:8">
      <c r="A12" s="160"/>
      <c r="B12" s="161"/>
      <c r="C12" s="168"/>
      <c r="D12" s="163">
        <v>4623</v>
      </c>
      <c r="E12" s="164"/>
      <c r="F12" s="165">
        <v>22600</v>
      </c>
      <c r="G12" s="166"/>
      <c r="H12" s="167"/>
    </row>
    <row r="13" spans="1:8">
      <c r="A13" s="148"/>
      <c r="B13" s="153"/>
      <c r="C13" s="169"/>
      <c r="D13" s="170">
        <v>37750</v>
      </c>
      <c r="E13" s="171"/>
      <c r="F13" s="172">
        <v>47836</v>
      </c>
      <c r="G13" s="173"/>
      <c r="H13" s="159"/>
    </row>
    <row r="14" spans="1:8">
      <c r="A14" s="160"/>
      <c r="B14" s="161"/>
      <c r="C14" s="162"/>
      <c r="D14" s="163">
        <v>4265</v>
      </c>
      <c r="E14" s="164"/>
      <c r="F14" s="165">
        <v>24476</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8.35</v>
      </c>
      <c r="C19" s="174">
        <f>ROUND(VALUE(SUBSTITUTE(実質収支比率等に係る経年分析!G$48,"▲","-")),2)</f>
        <v>9.44</v>
      </c>
      <c r="D19" s="174">
        <f>ROUND(VALUE(SUBSTITUTE(実質収支比率等に係る経年分析!H$48,"▲","-")),2)</f>
        <v>10.87</v>
      </c>
      <c r="E19" s="174">
        <f>ROUND(VALUE(SUBSTITUTE(実質収支比率等に係る経年分析!I$48,"▲","-")),2)</f>
        <v>10.83</v>
      </c>
      <c r="F19" s="174">
        <f>ROUND(VALUE(SUBSTITUTE(実質収支比率等に係る経年分析!J$48,"▲","-")),2)</f>
        <v>12.06</v>
      </c>
    </row>
    <row r="20" spans="1:11">
      <c r="A20" s="174" t="s">
        <v>53</v>
      </c>
      <c r="B20" s="174">
        <f>ROUND(VALUE(SUBSTITUTE(実質収支比率等に係る経年分析!F$47,"▲","-")),2)</f>
        <v>8.3800000000000008</v>
      </c>
      <c r="C20" s="174">
        <f>ROUND(VALUE(SUBSTITUTE(実質収支比率等に係る経年分析!G$47,"▲","-")),2)</f>
        <v>13</v>
      </c>
      <c r="D20" s="174">
        <f>ROUND(VALUE(SUBSTITUTE(実質収支比率等に係る経年分析!H$47,"▲","-")),2)</f>
        <v>20.38</v>
      </c>
      <c r="E20" s="174">
        <f>ROUND(VALUE(SUBSTITUTE(実質収支比率等に係る経年分析!I$47,"▲","-")),2)</f>
        <v>20.27</v>
      </c>
      <c r="F20" s="174">
        <f>ROUND(VALUE(SUBSTITUTE(実質収支比率等に係る経年分析!J$47,"▲","-")),2)</f>
        <v>13.25</v>
      </c>
    </row>
    <row r="21" spans="1:11">
      <c r="A21" s="174" t="s">
        <v>54</v>
      </c>
      <c r="B21" s="174">
        <f>IF(ISNUMBER(VALUE(SUBSTITUTE(実質収支比率等に係る経年分析!F$49,"▲","-"))),ROUND(VALUE(SUBSTITUTE(実質収支比率等に係る経年分析!F$49,"▲","-")),2),NA())</f>
        <v>1.99</v>
      </c>
      <c r="C21" s="174">
        <f>IF(ISNUMBER(VALUE(SUBSTITUTE(実質収支比率等に係る経年分析!G$49,"▲","-"))),ROUND(VALUE(SUBSTITUTE(実質収支比率等に係る経年分析!G$49,"▲","-")),2),NA())</f>
        <v>6.37</v>
      </c>
      <c r="D21" s="174">
        <f>IF(ISNUMBER(VALUE(SUBSTITUTE(実質収支比率等に係る経年分析!H$49,"▲","-"))),ROUND(VALUE(SUBSTITUTE(実質収支比率等に係る経年分析!H$49,"▲","-")),2),NA())</f>
        <v>10.45</v>
      </c>
      <c r="E21" s="174">
        <f>IF(ISNUMBER(VALUE(SUBSTITUTE(実質収支比率等に係る経年分析!I$49,"▲","-"))),ROUND(VALUE(SUBSTITUTE(実質収支比率等に係る経年分析!I$49,"▲","-")),2),NA())</f>
        <v>-0.64</v>
      </c>
      <c r="F21" s="174">
        <f>IF(ISNUMBER(VALUE(SUBSTITUTE(実質収支比率等に係る経年分析!J$49,"▲","-"))),ROUND(VALUE(SUBSTITUTE(実質収支比率等に係る経年分析!J$49,"▲","-")),2),NA())</f>
        <v>-1.44</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c r="A33" s="175" t="str">
        <f>IF(連結実質赤字比率に係る赤字・黒字の構成分析!C$37="",NA(),連結実質赤字比率に係る赤字・黒字の構成分析!C$37)</f>
        <v>土地区画整理事業特別会計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v>
      </c>
    </row>
    <row r="34" spans="1:16">
      <c r="A34" s="175" t="str">
        <f>IF(連結実質赤字比率に係る赤字・黒字の構成分析!C$36="",NA(),連結実質赤字比率に係る赤字・黒字の構成分析!C$36)</f>
        <v>国民健康保険特別会計</v>
      </c>
      <c r="B34" s="175">
        <f>IF(ROUND(VALUE(SUBSTITUTE(連結実質赤字比率に係る赤字・黒字の構成分析!F$36,"▲", "-")), 2) &lt; 0, ABS(ROUND(VALUE(SUBSTITUTE(連結実質赤字比率に係る赤字・黒字の構成分析!F$36,"▲", "-")), 2)), NA())</f>
        <v>1.3</v>
      </c>
      <c r="C34" s="175" t="e">
        <f>IF(ROUND(VALUE(SUBSTITUTE(連結実質赤字比率に係る赤字・黒字の構成分析!F$36,"▲", "-")), 2) &gt;= 0, ABS(ROUND(VALUE(SUBSTITUTE(連結実質赤字比率に係る赤字・黒字の構成分析!F$36,"▲", "-")), 2)), NA())</f>
        <v>#N/A</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0.67</v>
      </c>
      <c r="H34" s="175">
        <f>IF(ROUND(VALUE(SUBSTITUTE(連結実質赤字比率に係る赤字・黒字の構成分析!I$36,"▲", "-")), 2) &lt; 0, ABS(ROUND(VALUE(SUBSTITUTE(連結実質赤字比率に係る赤字・黒字の構成分析!I$36,"▲", "-")), 2)), NA())</f>
        <v>0.11</v>
      </c>
      <c r="I34" s="175" t="e">
        <f>IF(ROUND(VALUE(SUBSTITUTE(連結実質赤字比率に係る赤字・黒字の構成分析!I$36,"▲", "-")), 2) &gt;= 0, ABS(ROUND(VALUE(SUBSTITUTE(連結実質赤字比率に係る赤字・黒字の構成分析!I$36,"▲", "-")), 2)), NA())</f>
        <v>#N/A</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v>
      </c>
    </row>
    <row r="35" spans="1:16">
      <c r="A35" s="175" t="str">
        <f>IF(連結実質赤字比率に係る赤字・黒字の構成分析!C$35="",NA(),連結実質赤字比率に係る赤字・黒字の構成分析!C$35)</f>
        <v>集落排水事業特別会計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0.34</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8.33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9.42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10.86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10.82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12.05</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919</v>
      </c>
      <c r="E42" s="176"/>
      <c r="F42" s="176"/>
      <c r="G42" s="176">
        <f>'実質公債費比率（分子）の構造'!L$52</f>
        <v>912</v>
      </c>
      <c r="H42" s="176"/>
      <c r="I42" s="176"/>
      <c r="J42" s="176">
        <f>'実質公債費比率（分子）の構造'!M$52</f>
        <v>893</v>
      </c>
      <c r="K42" s="176"/>
      <c r="L42" s="176"/>
      <c r="M42" s="176">
        <f>'実質公債費比率（分子）の構造'!N$52</f>
        <v>867</v>
      </c>
      <c r="N42" s="176"/>
      <c r="O42" s="176"/>
      <c r="P42" s="176">
        <f>'実質公債費比率（分子）の構造'!O$52</f>
        <v>844</v>
      </c>
    </row>
    <row r="43" spans="1:16">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f>'実質公債費比率（分子）の構造'!K$49</f>
        <v>74</v>
      </c>
      <c r="C45" s="176"/>
      <c r="D45" s="176"/>
      <c r="E45" s="176">
        <f>'実質公債費比率（分子）の構造'!L$49</f>
        <v>79</v>
      </c>
      <c r="F45" s="176"/>
      <c r="G45" s="176"/>
      <c r="H45" s="176">
        <f>'実質公債費比率（分子）の構造'!M$49</f>
        <v>81</v>
      </c>
      <c r="I45" s="176"/>
      <c r="J45" s="176"/>
      <c r="K45" s="176">
        <f>'実質公債費比率（分子）の構造'!N$49</f>
        <v>84</v>
      </c>
      <c r="L45" s="176"/>
      <c r="M45" s="176"/>
      <c r="N45" s="176">
        <f>'実質公債費比率（分子）の構造'!O$49</f>
        <v>83</v>
      </c>
      <c r="O45" s="176"/>
      <c r="P45" s="176"/>
    </row>
    <row r="46" spans="1:16">
      <c r="A46" s="176" t="s">
        <v>64</v>
      </c>
      <c r="B46" s="176">
        <f>'実質公債費比率（分子）の構造'!K$48</f>
        <v>27</v>
      </c>
      <c r="C46" s="176"/>
      <c r="D46" s="176"/>
      <c r="E46" s="176">
        <f>'実質公債費比率（分子）の構造'!L$48</f>
        <v>27</v>
      </c>
      <c r="F46" s="176"/>
      <c r="G46" s="176"/>
      <c r="H46" s="176">
        <f>'実質公債費比率（分子）の構造'!M$48</f>
        <v>26</v>
      </c>
      <c r="I46" s="176"/>
      <c r="J46" s="176"/>
      <c r="K46" s="176">
        <f>'実質公債費比率（分子）の構造'!N$48</f>
        <v>23</v>
      </c>
      <c r="L46" s="176"/>
      <c r="M46" s="176"/>
      <c r="N46" s="176">
        <f>'実質公債費比率（分子）の構造'!O$48</f>
        <v>28</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1379</v>
      </c>
      <c r="C49" s="176"/>
      <c r="D49" s="176"/>
      <c r="E49" s="176">
        <f>'実質公債費比率（分子）の構造'!L$45</f>
        <v>1353</v>
      </c>
      <c r="F49" s="176"/>
      <c r="G49" s="176"/>
      <c r="H49" s="176">
        <f>'実質公債費比率（分子）の構造'!M$45</f>
        <v>1357</v>
      </c>
      <c r="I49" s="176"/>
      <c r="J49" s="176"/>
      <c r="K49" s="176">
        <f>'実質公債費比率（分子）の構造'!N$45</f>
        <v>1339</v>
      </c>
      <c r="L49" s="176"/>
      <c r="M49" s="176"/>
      <c r="N49" s="176">
        <f>'実質公債費比率（分子）の構造'!O$45</f>
        <v>1327</v>
      </c>
      <c r="O49" s="176"/>
      <c r="P49" s="176"/>
    </row>
    <row r="50" spans="1:16">
      <c r="A50" s="176" t="s">
        <v>67</v>
      </c>
      <c r="B50" s="176" t="e">
        <f>NA()</f>
        <v>#N/A</v>
      </c>
      <c r="C50" s="176">
        <f>IF(ISNUMBER('実質公債費比率（分子）の構造'!K$53),'実質公債費比率（分子）の構造'!K$53,NA())</f>
        <v>561</v>
      </c>
      <c r="D50" s="176" t="e">
        <f>NA()</f>
        <v>#N/A</v>
      </c>
      <c r="E50" s="176" t="e">
        <f>NA()</f>
        <v>#N/A</v>
      </c>
      <c r="F50" s="176">
        <f>IF(ISNUMBER('実質公債費比率（分子）の構造'!L$53),'実質公債費比率（分子）の構造'!L$53,NA())</f>
        <v>547</v>
      </c>
      <c r="G50" s="176" t="e">
        <f>NA()</f>
        <v>#N/A</v>
      </c>
      <c r="H50" s="176" t="e">
        <f>NA()</f>
        <v>#N/A</v>
      </c>
      <c r="I50" s="176">
        <f>IF(ISNUMBER('実質公債費比率（分子）の構造'!M$53),'実質公債費比率（分子）の構造'!M$53,NA())</f>
        <v>571</v>
      </c>
      <c r="J50" s="176" t="e">
        <f>NA()</f>
        <v>#N/A</v>
      </c>
      <c r="K50" s="176" t="e">
        <f>NA()</f>
        <v>#N/A</v>
      </c>
      <c r="L50" s="176">
        <f>IF(ISNUMBER('実質公債費比率（分子）の構造'!N$53),'実質公債費比率（分子）の構造'!N$53,NA())</f>
        <v>579</v>
      </c>
      <c r="M50" s="176" t="e">
        <f>NA()</f>
        <v>#N/A</v>
      </c>
      <c r="N50" s="176" t="e">
        <f>NA()</f>
        <v>#N/A</v>
      </c>
      <c r="O50" s="176">
        <f>IF(ISNUMBER('実質公債費比率（分子）の構造'!O$53),'実質公債費比率（分子）の構造'!O$53,NA())</f>
        <v>594</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9871</v>
      </c>
      <c r="E56" s="175"/>
      <c r="F56" s="175"/>
      <c r="G56" s="175">
        <f>'将来負担比率（分子）の構造'!J$52</f>
        <v>9580</v>
      </c>
      <c r="H56" s="175"/>
      <c r="I56" s="175"/>
      <c r="J56" s="175">
        <f>'将来負担比率（分子）の構造'!K$52</f>
        <v>9326</v>
      </c>
      <c r="K56" s="175"/>
      <c r="L56" s="175"/>
      <c r="M56" s="175">
        <f>'将来負担比率（分子）の構造'!L$52</f>
        <v>8658</v>
      </c>
      <c r="N56" s="175"/>
      <c r="O56" s="175"/>
      <c r="P56" s="175">
        <f>'将来負担比率（分子）の構造'!M$52</f>
        <v>7808</v>
      </c>
    </row>
    <row r="57" spans="1:16">
      <c r="A57" s="175" t="s">
        <v>42</v>
      </c>
      <c r="B57" s="175"/>
      <c r="C57" s="175"/>
      <c r="D57" s="175">
        <f>'将来負担比率（分子）の構造'!I$51</f>
        <v>1</v>
      </c>
      <c r="E57" s="175"/>
      <c r="F57" s="175"/>
      <c r="G57" s="175">
        <f>'将来負担比率（分子）の構造'!J$51</f>
        <v>0</v>
      </c>
      <c r="H57" s="175"/>
      <c r="I57" s="175"/>
      <c r="J57" s="175">
        <f>'将来負担比率（分子）の構造'!K$51</f>
        <v>0</v>
      </c>
      <c r="K57" s="175"/>
      <c r="L57" s="175"/>
      <c r="M57" s="175">
        <f>'将来負担比率（分子）の構造'!L$51</f>
        <v>0</v>
      </c>
      <c r="N57" s="175"/>
      <c r="O57" s="175"/>
      <c r="P57" s="175">
        <f>'将来負担比率（分子）の構造'!M$51</f>
        <v>0</v>
      </c>
    </row>
    <row r="58" spans="1:16">
      <c r="A58" s="175" t="s">
        <v>41</v>
      </c>
      <c r="B58" s="175"/>
      <c r="C58" s="175"/>
      <c r="D58" s="175">
        <f>'将来負担比率（分子）の構造'!I$50</f>
        <v>2142</v>
      </c>
      <c r="E58" s="175"/>
      <c r="F58" s="175"/>
      <c r="G58" s="175">
        <f>'将来負担比率（分子）の構造'!J$50</f>
        <v>2624</v>
      </c>
      <c r="H58" s="175"/>
      <c r="I58" s="175"/>
      <c r="J58" s="175">
        <f>'将来負担比率（分子）の構造'!K$50</f>
        <v>3526</v>
      </c>
      <c r="K58" s="175"/>
      <c r="L58" s="175"/>
      <c r="M58" s="175">
        <f>'将来負担比率（分子）の構造'!L$50</f>
        <v>4246</v>
      </c>
      <c r="N58" s="175"/>
      <c r="O58" s="175"/>
      <c r="P58" s="175">
        <f>'将来負担比率（分子）の構造'!M$50</f>
        <v>4027</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393</v>
      </c>
      <c r="C62" s="175"/>
      <c r="D62" s="175"/>
      <c r="E62" s="175">
        <f>'将来負担比率（分子）の構造'!J$45</f>
        <v>428</v>
      </c>
      <c r="F62" s="175"/>
      <c r="G62" s="175"/>
      <c r="H62" s="175">
        <f>'将来負担比率（分子）の構造'!K$45</f>
        <v>286</v>
      </c>
      <c r="I62" s="175"/>
      <c r="J62" s="175"/>
      <c r="K62" s="175">
        <f>'将来負担比率（分子）の構造'!L$45</f>
        <v>203</v>
      </c>
      <c r="L62" s="175"/>
      <c r="M62" s="175"/>
      <c r="N62" s="175">
        <f>'将来負担比率（分子）の構造'!M$45</f>
        <v>225</v>
      </c>
      <c r="O62" s="175"/>
      <c r="P62" s="175"/>
    </row>
    <row r="63" spans="1:16">
      <c r="A63" s="175" t="s">
        <v>34</v>
      </c>
      <c r="B63" s="175">
        <f>'将来負担比率（分子）の構造'!I$44</f>
        <v>667</v>
      </c>
      <c r="C63" s="175"/>
      <c r="D63" s="175"/>
      <c r="E63" s="175">
        <f>'将来負担比率（分子）の構造'!J$44</f>
        <v>635</v>
      </c>
      <c r="F63" s="175"/>
      <c r="G63" s="175"/>
      <c r="H63" s="175">
        <f>'将来負担比率（分子）の構造'!K$44</f>
        <v>515</v>
      </c>
      <c r="I63" s="175"/>
      <c r="J63" s="175"/>
      <c r="K63" s="175">
        <f>'将来負担比率（分子）の構造'!L$44</f>
        <v>664</v>
      </c>
      <c r="L63" s="175"/>
      <c r="M63" s="175"/>
      <c r="N63" s="175">
        <f>'将来負担比率（分子）の構造'!M$44</f>
        <v>597</v>
      </c>
      <c r="O63" s="175"/>
      <c r="P63" s="175"/>
    </row>
    <row r="64" spans="1:16">
      <c r="A64" s="175" t="s">
        <v>33</v>
      </c>
      <c r="B64" s="175">
        <f>'将来負担比率（分子）の構造'!I$43</f>
        <v>353</v>
      </c>
      <c r="C64" s="175"/>
      <c r="D64" s="175"/>
      <c r="E64" s="175">
        <f>'将来負担比率（分子）の構造'!J$43</f>
        <v>371</v>
      </c>
      <c r="F64" s="175"/>
      <c r="G64" s="175"/>
      <c r="H64" s="175">
        <f>'将来負担比率（分子）の構造'!K$43</f>
        <v>309</v>
      </c>
      <c r="I64" s="175"/>
      <c r="J64" s="175"/>
      <c r="K64" s="175">
        <f>'将来負担比率（分子）の構造'!L$43</f>
        <v>292</v>
      </c>
      <c r="L64" s="175"/>
      <c r="M64" s="175"/>
      <c r="N64" s="175">
        <f>'将来負担比率（分子）の構造'!M$43</f>
        <v>294</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13980</v>
      </c>
      <c r="C66" s="175"/>
      <c r="D66" s="175"/>
      <c r="E66" s="175">
        <f>'将来負担比率（分子）の構造'!J$41</f>
        <v>13558</v>
      </c>
      <c r="F66" s="175"/>
      <c r="G66" s="175"/>
      <c r="H66" s="175">
        <f>'将来負担比率（分子）の構造'!K$41</f>
        <v>13377</v>
      </c>
      <c r="I66" s="175"/>
      <c r="J66" s="175"/>
      <c r="K66" s="175">
        <f>'将来負担比率（分子）の構造'!L$41</f>
        <v>12333</v>
      </c>
      <c r="L66" s="175"/>
      <c r="M66" s="175"/>
      <c r="N66" s="175">
        <f>'将来負担比率（分子）の構造'!M$41</f>
        <v>10857</v>
      </c>
      <c r="O66" s="175"/>
      <c r="P66" s="175"/>
    </row>
    <row r="67" spans="1:16">
      <c r="A67" s="175" t="s">
        <v>71</v>
      </c>
      <c r="B67" s="175" t="e">
        <f>NA()</f>
        <v>#N/A</v>
      </c>
      <c r="C67" s="175">
        <f>IF(ISNUMBER('将来負担比率（分子）の構造'!I$53), IF('将来負担比率（分子）の構造'!I$53 &lt; 0, 0, '将来負担比率（分子）の構造'!I$53), NA())</f>
        <v>3380</v>
      </c>
      <c r="D67" s="175" t="e">
        <f>NA()</f>
        <v>#N/A</v>
      </c>
      <c r="E67" s="175" t="e">
        <f>NA()</f>
        <v>#N/A</v>
      </c>
      <c r="F67" s="175">
        <f>IF(ISNUMBER('将来負担比率（分子）の構造'!J$53), IF('将来負担比率（分子）の構造'!J$53 &lt; 0, 0, '将来負担比率（分子）の構造'!J$53), NA())</f>
        <v>2788</v>
      </c>
      <c r="G67" s="175" t="e">
        <f>NA()</f>
        <v>#N/A</v>
      </c>
      <c r="H67" s="175" t="e">
        <f>NA()</f>
        <v>#N/A</v>
      </c>
      <c r="I67" s="175">
        <f>IF(ISNUMBER('将来負担比率（分子）の構造'!K$53), IF('将来負担比率（分子）の構造'!K$53 &lt; 0, 0, '将来負担比率（分子）の構造'!K$53), NA())</f>
        <v>1636</v>
      </c>
      <c r="J67" s="175" t="e">
        <f>NA()</f>
        <v>#N/A</v>
      </c>
      <c r="K67" s="175" t="e">
        <f>NA()</f>
        <v>#N/A</v>
      </c>
      <c r="L67" s="175">
        <f>IF(ISNUMBER('将来負担比率（分子）の構造'!L$53), IF('将来負担比率（分子）の構造'!L$53 &lt; 0, 0, '将来負担比率（分子）の構造'!L$53), NA())</f>
        <v>588</v>
      </c>
      <c r="M67" s="175" t="e">
        <f>NA()</f>
        <v>#N/A</v>
      </c>
      <c r="N67" s="175" t="e">
        <f>NA()</f>
        <v>#N/A</v>
      </c>
      <c r="O67" s="175">
        <f>IF(ISNUMBER('将来負担比率（分子）の構造'!M$53), IF('将来負担比率（分子）の構造'!M$53 &lt; 0, 0, '将来負担比率（分子）の構造'!M$53), NA())</f>
        <v>138</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1578</v>
      </c>
      <c r="C72" s="179">
        <f>基金残高に係る経年分析!G55</f>
        <v>1546</v>
      </c>
      <c r="D72" s="179">
        <f>基金残高に係る経年分析!H55</f>
        <v>1026</v>
      </c>
    </row>
    <row r="73" spans="1:16">
      <c r="A73" s="178" t="s">
        <v>74</v>
      </c>
      <c r="B73" s="179">
        <f>基金残高に係る経年分析!F56</f>
        <v>250</v>
      </c>
      <c r="C73" s="179">
        <f>基金残高に係る経年分析!G56</f>
        <v>351</v>
      </c>
      <c r="D73" s="179">
        <f>基金残高に係る経年分析!H56</f>
        <v>80</v>
      </c>
    </row>
    <row r="74" spans="1:16">
      <c r="A74" s="178" t="s">
        <v>75</v>
      </c>
      <c r="B74" s="179">
        <f>基金残高に係る経年分析!F57</f>
        <v>2632</v>
      </c>
      <c r="C74" s="179">
        <f>基金残高に係る経年分析!G57</f>
        <v>3330</v>
      </c>
      <c r="D74" s="179">
        <f>基金残高に係る経年分析!H57</f>
        <v>3951</v>
      </c>
    </row>
  </sheetData>
  <sheetProtection algorithmName="SHA-512" hashValue="22Dd1JDr/2Km7z76AQ0NSiYwvnR7NuSX3axGcGYjggFeJ5NstintyuB1iLIP+9vGzTKKJZIxVienMChixys3Ug==" saltValue="6k/24x0hc/H2652VScJv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Sheet1</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2025-03-14T05:25:10Z</cp:lastPrinted>
  <dcterms:created xsi:type="dcterms:W3CDTF">2025-02-19T05:52:25Z</dcterms:created>
  <dcterms:modified xsi:type="dcterms:W3CDTF">2025-03-20T02:16:41Z</dcterms:modified>
  <cp:category/>
</cp:coreProperties>
</file>