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k-hiyane\Desktop\"/>
    </mc:Choice>
  </mc:AlternateContent>
  <xr:revisionPtr revIDLastSave="0" documentId="13_ncr:1_{AC575485-396A-45F8-89C1-66196BB13914}" xr6:coauthVersionLast="47" xr6:coauthVersionMax="47" xr10:uidLastSave="{00000000-0000-0000-0000-000000000000}"/>
  <bookViews>
    <workbookView xWindow="555" yWindow="315" windowWidth="32190" windowHeight="13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O34" i="10"/>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alcChain>
</file>

<file path=xl/sharedStrings.xml><?xml version="1.0" encoding="utf-8"?>
<sst xmlns="http://schemas.openxmlformats.org/spreadsheetml/2006/main" count="1060" uniqueCount="546">
  <si>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</si>
  <si>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</si>
  <si>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</si>
  <si>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</si>
  <si>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</si>
  <si>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</si>
  <si>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</si>
  <si>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</si>
  <si>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</si>
  <si>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</si>
  <si>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</si>
  <si>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</si>
  <si>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</si>
  <si>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</si>
  <si>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</si>
  <si>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</si>
  <si>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</si>
  <si>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</si>
  <si>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</si>
  <si>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</si>
  <si>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</si>
  <si>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</si>
  <si>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</si>
  <si>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</si>
  <si>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</si>
  <si>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</si>
  <si>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</si>
  <si>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</si>
  <si>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</si>
  <si>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</si>
  <si>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</si>
  <si>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</si>
  <si>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</si>
  <si>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</si>
  <si>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</si>
  <si>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</si>
  <si>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</si>
  <si>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</si>
  <si>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</si>
  <si>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</si>
  <si>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</si>
  <si>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</si>
  <si>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</si>
  <si>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</si>
  <si>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</si>
  <si>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</si>
  <si>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</si>
  <si>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</si>
  <si>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</si>
  <si>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</si>
  <si>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</si>
  <si>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</si>
  <si>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</si>
  <si>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</si>
  <si>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</si>
  <si>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</si>
  <si>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</si>
  <si>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</si>
  <si>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</si>
  <si>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</si>
  <si>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</si>
  <si>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</si>
  <si>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</si>
  <si>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</si>
  <si>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</si>
  <si>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</si>
  <si>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</si>
  <si>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</si>
  <si>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</si>
  <si>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</si>
  <si>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</si>
  <si>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</si>
  <si>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</si>
  <si>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</si>
  <si>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</si>
  <si>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</si>
  <si>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</si>
  <si>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</si>
  <si>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</si>
  <si>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</si>
  <si>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</si>
  <si>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</si>
  <si>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</si>
  <si>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</si>
  <si>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</si>
  <si>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</si>
  <si>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</si>
  <si>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</si>
  <si>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</si>
  <si>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</si>
  <si>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</si>
  <si>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</si>
  <si>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</si>
  <si>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</si>
  <si>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</si>
  <si>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八重瀬町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</si>
  <si>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</si>
  <si>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</si>
  <si>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</si>
  <si>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</si>
  <si>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</si>
  <si>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</si>
  <si>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</si>
  <si>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</si>
  <si>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</si>
  <si>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</si>
  <si>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</si>
  <si>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</si>
  <si>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</si>
  <si>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</si>
  <si>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</si>
  <si>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</si>
  <si>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</si>
  <si>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</si>
  <si>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</si>
  <si>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</si>
  <si>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</si>
  <si>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</si>
  <si>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</si>
  <si>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</si>
  <si>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</si>
  <si>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</si>
  <si>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</si>
  <si>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</si>
  <si>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</si>
  <si>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</si>
  <si>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</si>
  <si>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</si>
  <si>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</si>
  <si>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</si>
  <si>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</si>
  <si>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</si>
  <si>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</si>
  <si>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</si>
  <si>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</si>
  <si>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</si>
  <si>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</si>
  <si>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</si>
  <si>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</si>
  <si>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</si>
  <si>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</si>
  <si>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</si>
  <si>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</si>
  <si>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</si>
  <si>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</si>
  <si>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</si>
  <si>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</si>
  <si>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</si>
  <si>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</si>
  <si>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</si>
  <si>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</si>
  <si>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</si>
  <si>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</si>
  <si>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</si>
  <si>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</si>
  <si>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</si>
  <si>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</si>
  <si>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</si>
  <si>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</si>
  <si>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</si>
  <si>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</si>
  <si>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</si>
  <si>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</si>
  <si>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</si>
  <si>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</si>
  <si>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</si>
  <si>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</si>
  <si>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</si>
  <si>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</si>
  <si>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</si>
  <si>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</si>
  <si>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</si>
  <si>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</si>
  <si>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</si>
  <si>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</si>
  <si>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</si>
  <si>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</si>
  <si>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</si>
  <si>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</si>
  <si>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</si>
  <si>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</si>
  <si>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</si>
  <si>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</si>
  <si>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</si>
  <si>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</si>
  <si>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</si>
  <si>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</si>
  <si>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</si>
  <si>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</si>
  <si>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</si>
  <si>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</si>
  <si>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</si>
  <si>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</si>
  <si>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</si>
  <si>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</si>
  <si>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</si>
  <si>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</si>
  <si>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</si>
  <si>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</si>
  <si>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</si>
  <si>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</si>
  <si>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</si>
  <si>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</si>
  <si>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</si>
  <si>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</si>
  <si>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沖縄県八重瀬町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</si>
  <si>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</si>
  <si>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</si>
  <si>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</si>
  <si>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</si>
  <si>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</si>
  <si>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</si>
  <si>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</si>
  <si>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</si>
  <si>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</si>
  <si>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</si>
  <si>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</si>
  <si>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</si>
  <si>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</si>
  <si>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</si>
  <si>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</si>
  <si>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</si>
  <si>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</si>
  <si>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</si>
  <si>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</si>
  <si>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</si>
  <si>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</si>
  <si>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</si>
  <si>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</si>
  <si>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</si>
  <si>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</si>
  <si>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</si>
  <si>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</si>
  <si>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</si>
  <si>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</si>
  <si>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</si>
  <si>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</si>
  <si>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</si>
  <si>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</si>
  <si>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</si>
  <si>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</si>
  <si>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</si>
  <si>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</si>
  <si>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</si>
  <si>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</si>
  <si>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</si>
  <si>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</si>
  <si>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</si>
  <si>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</si>
  <si>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</si>
  <si>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</si>
  <si>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</si>
  <si>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</si>
  <si>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</si>
  <si>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</si>
  <si>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</si>
  <si>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</si>
  <si>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</si>
  <si>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</si>
  <si>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</si>
  <si>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</si>
  <si>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</si>
  <si>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</si>
  <si>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</si>
  <si>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</si>
  <si>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</si>
  <si>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</si>
  <si>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</si>
  <si>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</si>
  <si>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</si>
  <si>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</si>
  <si>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</si>
  <si>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</si>
  <si>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</si>
  <si>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</si>
  <si>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</si>
  <si>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</si>
  <si>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</si>
  <si>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</si>
  <si>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</si>
  <si>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</si>
  <si>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</si>
  <si>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</si>
  <si>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</si>
  <si>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</si>
  <si>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</si>
  <si>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</si>
  <si>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</si>
  <si>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</si>
  <si>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</si>
  <si>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</si>
  <si>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</si>
  <si>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</si>
  <si>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</si>
  <si>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</si>
  <si>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</si>
  <si>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</si>
  <si>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</si>
  <si>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</si>
  <si>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</si>
  <si>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</si>
  <si>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</si>
  <si>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</si>
  <si>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</si>
  <si>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</si>
  <si>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</si>
  <si>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</si>
  <si>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</si>
  <si>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</si>
  <si>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</si>
  <si>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</si>
  <si>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</si>
  <si>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</si>
  <si>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</si>
  <si>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</si>
  <si>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</si>
  <si>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</si>
  <si>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</si>
  <si>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</si>
  <si>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</si>
  <si>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</si>
  <si>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</si>
  <si>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</si>
  <si>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</si>
  <si>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</si>
  <si>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</si>
  <si>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</si>
  <si>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</si>
  <si>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</si>
  <si>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</si>
  <si>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</si>
  <si>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</si>
  <si>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</si>
  <si>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</si>
  <si>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</si>
  <si>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</si>
  <si>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</si>
  <si>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</si>
  <si>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</si>
  <si>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</si>
  <si>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</si>
  <si>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</si>
  <si>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</si>
  <si>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</si>
  <si>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</si>
  <si>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</si>
  <si>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</si>
  <si>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</si>
  <si>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</si>
  <si>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</si>
  <si>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</si>
  <si>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</si>
  <si>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</si>
  <si>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</si>
  <si>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</si>
  <si>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</si>
  <si>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沖縄県八重瀬町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</si>
  <si>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</si>
  <si>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</si>
  <si>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</si>
  <si>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</si>
  <si>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</si>
  <si>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</si>
  <si>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</si>
  <si>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</si>
  <si>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</si>
  <si>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</si>
  <si>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</si>
  <si>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</si>
  <si>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</si>
  <si>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</si>
  <si>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</si>
  <si>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</si>
  <si>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</si>
  <si>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</si>
  <si>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</si>
  <si>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</si>
  <si>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</si>
  <si>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</si>
  <si>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</si>
  <si>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</si>
  <si>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</si>
  <si>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</si>
  <si>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</si>
  <si>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</si>
  <si>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</si>
  <si>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</si>
  <si>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</si>
  <si>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</si>
  <si>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</si>
  <si>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</si>
  <si>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</si>
  <si>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</si>
  <si>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集落排水事業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</si>
  <si>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</si>
  <si>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</si>
  <si>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</si>
  <si>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</si>
  <si>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</si>
  <si>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</si>
  <si>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</si>
  <si>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</si>
  <si>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</si>
  <si>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</si>
  <si>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</si>
  <si>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</si>
  <si>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</si>
  <si>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</si>
  <si>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</si>
  <si>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</si>
  <si>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</si>
  <si>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</si>
  <si>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</si>
  <si>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</si>
  <si>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</si>
  <si>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</si>
  <si>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</si>
  <si>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</si>
  <si>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</si>
  <si>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</si>
  <si>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</si>
  <si>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</si>
  <si>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</si>
  <si>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</si>
  <si>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</si>
  <si>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</si>
  <si>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</si>
  <si>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</si>
  <si>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</si>
  <si>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</si>
  <si>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</si>
  <si>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</si>
  <si>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</si>
  <si>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</si>
  <si>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</si>
  <si>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</si>
  <si>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</si>
  <si>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</si>
  <si>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</si>
  <si>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</si>
  <si>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</si>
  <si>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</si>
  <si>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</si>
  <si>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</si>
  <si>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</si>
  <si>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</si>
  <si>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</si>
  <si>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</si>
  <si>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</si>
  <si>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</si>
  <si>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</si>
  <si>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</si>
  <si>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</si>
  <si>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</si>
  <si>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</si>
  <si>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</si>
  <si>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</si>
  <si>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</si>
  <si>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</si>
  <si>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</si>
  <si>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</si>
  <si>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</si>
  <si>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</si>
  <si>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</si>
  <si>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</si>
  <si>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</si>
  <si>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</si>
  <si>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</si>
  <si>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</si>
  <si>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</si>
  <si>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</si>
  <si>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</si>
  <si>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</si>
  <si>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</si>
  <si>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</si>
  <si>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</si>
  <si>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</si>
  <si>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</si>
  <si>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</si>
  <si>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</si>
  <si>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</si>
  <si>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</si>
  <si>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</si>
  <si>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</si>
  <si>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</si>
  <si>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</si>
  <si>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</si>
  <si>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</si>
  <si>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</si>
  <si>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</si>
  <si>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</si>
  <si>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</si>
  <si>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</si>
  <si>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</si>
  <si>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</si>
  <si>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</si>
  <si>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</si>
  <si>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</si>
  <si>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</si>
  <si>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</si>
  <si>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</si>
  <si>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</si>
  <si>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</si>
  <si>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</si>
  <si>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</si>
  <si>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</si>
  <si>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</si>
  <si>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</si>
  <si>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</si>
  <si>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</si>
  <si>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</si>
  <si>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</si>
  <si>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</si>
  <si>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</si>
  <si>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</si>
  <si>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</si>
  <si>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</si>
  <si>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</si>
  <si>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</si>
  <si>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</si>
  <si>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</si>
  <si>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</si>
  <si>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</si>
  <si>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</si>
  <si>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</si>
  <si>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</si>
  <si>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</si>
  <si>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</si>
  <si>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</si>
  <si>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</si>
  <si>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0.64</t>
  </si>
  <si>
    <t>▲ 1.44</t>
  </si>
  <si>
    <t>土地区画整理事業特別会計</t>
  </si>
  <si>
    <t>▲ 0.00</t>
  </si>
  <si>
    <t>一般会計</t>
  </si>
  <si>
    <t>国民健康保険特別会計</t>
  </si>
  <si>
    <t>▲ 0.11</t>
  </si>
  <si>
    <t>集落排水事業</t>
  </si>
  <si>
    <t>後期高齢者医療特別会計</t>
  </si>
  <si>
    <t>その他会計（赤字）</t>
  </si>
  <si>
    <t>その他会計（黒字）</t>
  </si>
  <si>
    <t>R02</t>
    <phoneticPr fontId="5"/>
  </si>
  <si>
    <t>R03</t>
    <phoneticPr fontId="5"/>
  </si>
  <si>
    <t>R04</t>
    <phoneticPr fontId="5"/>
  </si>
  <si>
    <t>R05</t>
    <phoneticPr fontId="5"/>
  </si>
  <si>
    <t>R06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</si>
</sst>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3682-47AD-97EC-571C74D954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37332</c:v>
                </c:pt>
                <c:pt idx="1">
                  <c:v>46273</c:v>
                </c:pt>
                <c:pt idx="2">
                  <c:v>41482</c:v>
                </c:pt>
                <c:pt idx="3">
                  <c:v>23714</c:v>
                </c:pt>
                <c:pt idx="4">
                  <c:v>39614</c:v>
                </c:pt>
              </c:numCache>
            </c:numRef>
          </c:val>
          <c:smooth val="0"/>
          <c:extLst>
            <c:ext xmlns:c16="http://schemas.microsoft.com/office/drawing/2014/chart" uri="{C3380CC4-5D6E-409C-BE32-E72D297353CC}">
              <c16:uniqueId val="{00000001-3682-47AD-97EC-571C74D954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9.44</c:v>
                </c:pt>
                <c:pt idx="1">
                  <c:v>10.87</c:v>
                </c:pt>
                <c:pt idx="2">
                  <c:v>10.83</c:v>
                </c:pt>
                <c:pt idx="3">
                  <c:v>12.06</c:v>
                </c:pt>
                <c:pt idx="4">
                  <c:v>10.17</c:v>
                </c:pt>
              </c:numCache>
            </c:numRef>
          </c:val>
          <c:extLst>
            <c:ext xmlns:c16="http://schemas.microsoft.com/office/drawing/2014/chart" uri="{C3380CC4-5D6E-409C-BE32-E72D297353CC}">
              <c16:uniqueId val="{00000000-6B1D-41B9-9E95-3C7362F62A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c:v>
                </c:pt>
                <c:pt idx="1">
                  <c:v>20.38</c:v>
                </c:pt>
                <c:pt idx="2">
                  <c:v>20.27</c:v>
                </c:pt>
                <c:pt idx="3">
                  <c:v>13.25</c:v>
                </c:pt>
                <c:pt idx="4">
                  <c:v>15.83</c:v>
                </c:pt>
              </c:numCache>
            </c:numRef>
          </c:val>
          <c:extLst>
            <c:ext xmlns:c16="http://schemas.microsoft.com/office/drawing/2014/chart" uri="{C3380CC4-5D6E-409C-BE32-E72D297353CC}">
              <c16:uniqueId val="{00000001-6B1D-41B9-9E95-3C7362F62A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6.37</c:v>
                </c:pt>
                <c:pt idx="1">
                  <c:v>10.45</c:v>
                </c:pt>
                <c:pt idx="2">
                  <c:v>-0.64</c:v>
                </c:pt>
                <c:pt idx="3">
                  <c:v>-1.44</c:v>
                </c:pt>
                <c:pt idx="4">
                  <c:v>1.95</c:v>
                </c:pt>
              </c:numCache>
            </c:numRef>
          </c:val>
          <c:smooth val="0"/>
          <c:extLst>
            <c:ext xmlns:c16="http://schemas.microsoft.com/office/drawing/2014/chart" uri="{C3380CC4-5D6E-409C-BE32-E72D297353CC}">
              <c16:uniqueId val="{00000002-6B1D-41B9-9E95-3C7362F62A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0.03</c:v>
                </c:pt>
                <c:pt idx="4">
                  <c:v>#N/A</c:v>
                </c:pt>
                <c:pt idx="5">
                  <c:v>0.03</c:v>
                </c:pt>
                <c:pt idx="6">
                  <c:v>#N/A</c:v>
                </c:pt>
                <c:pt idx="7">
                  <c:v>0.34</c:v>
                </c:pt>
                <c:pt idx="8">
                  <c:v>0</c:v>
                </c:pt>
                <c:pt idx="9">
                  <c:v>0</c:v>
                </c:pt>
              </c:numCache>
            </c:numRef>
          </c:val>
          <c:extLst>
            <c:ext xmlns:c16="http://schemas.microsoft.com/office/drawing/2014/chart" uri="{C3380CC4-5D6E-409C-BE32-E72D297353CC}">
              <c16:uniqueId val="{00000000-06E2-42E5-A3E2-C43CBCB22E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E2-42E5-A3E2-C43CBCB22E0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E2-42E5-A3E2-C43CBCB22E0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6E2-42E5-A3E2-C43CBCB22E0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6E2-42E5-A3E2-C43CBCB22E0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06E2-42E5-A3E2-C43CBCB22E05}"/>
            </c:ext>
          </c:extLst>
        </c:ser>
        <c:ser>
          <c:idx val="6"/>
          <c:order val="6"/>
          <c:tx>
            <c:strRef>
              <c:f>データシート!$A$33</c:f>
              <c:strCache>
                <c:ptCount val="1"/>
                <c:pt idx="0">
                  <c:v>集落排水事業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6-06E2-42E5-A3E2-C43CBCB22E0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0.16</c:v>
                </c:pt>
                <c:pt idx="2">
                  <c:v>#N/A</c:v>
                </c:pt>
                <c:pt idx="3">
                  <c:v>0.67</c:v>
                </c:pt>
                <c:pt idx="4">
                  <c:v>0.11</c:v>
                </c:pt>
                <c:pt idx="5">
                  <c:v>#N/A</c:v>
                </c:pt>
                <c:pt idx="6">
                  <c:v>#N/A</c:v>
                </c:pt>
                <c:pt idx="7">
                  <c:v>0.2</c:v>
                </c:pt>
                <c:pt idx="8">
                  <c:v>#N/A</c:v>
                </c:pt>
                <c:pt idx="9">
                  <c:v>0.77</c:v>
                </c:pt>
              </c:numCache>
            </c:numRef>
          </c:val>
          <c:extLst>
            <c:ext xmlns:c16="http://schemas.microsoft.com/office/drawing/2014/chart" uri="{C3380CC4-5D6E-409C-BE32-E72D297353CC}">
              <c16:uniqueId val="{00000007-06E2-42E5-A3E2-C43CBCB22E0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9.42</c:v>
                </c:pt>
                <c:pt idx="2">
                  <c:v>#N/A</c:v>
                </c:pt>
                <c:pt idx="3">
                  <c:v>10.86</c:v>
                </c:pt>
                <c:pt idx="4">
                  <c:v>#N/A</c:v>
                </c:pt>
                <c:pt idx="5">
                  <c:v>10.82</c:v>
                </c:pt>
                <c:pt idx="6">
                  <c:v>#N/A</c:v>
                </c:pt>
                <c:pt idx="7">
                  <c:v>12.05</c:v>
                </c:pt>
                <c:pt idx="8">
                  <c:v>#N/A</c:v>
                </c:pt>
                <c:pt idx="9">
                  <c:v>10.18</c:v>
                </c:pt>
              </c:numCache>
            </c:numRef>
          </c:val>
          <c:extLst>
            <c:ext xmlns:c16="http://schemas.microsoft.com/office/drawing/2014/chart" uri="{C3380CC4-5D6E-409C-BE32-E72D297353CC}">
              <c16:uniqueId val="{00000008-06E2-42E5-A3E2-C43CBCB22E05}"/>
            </c:ext>
          </c:extLst>
        </c:ser>
        <c:ser>
          <c:idx val="9"/>
          <c:order val="9"/>
          <c:tx>
            <c:strRef>
              <c:f>データシート!$A$36</c:f>
              <c:strCache>
                <c:ptCount val="1"/>
                <c:pt idx="0">
                  <c:v>土地区画整理事業特別会計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9-06E2-42E5-A3E2-C43CBCB22E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912</c:v>
                </c:pt>
                <c:pt idx="5">
                  <c:v>893</c:v>
                </c:pt>
                <c:pt idx="8">
                  <c:v>867</c:v>
                </c:pt>
                <c:pt idx="11">
                  <c:v>844</c:v>
                </c:pt>
                <c:pt idx="14">
                  <c:v>845</c:v>
                </c:pt>
              </c:numCache>
            </c:numRef>
          </c:val>
          <c:extLst>
            <c:ext xmlns:c16="http://schemas.microsoft.com/office/drawing/2014/chart" uri="{C3380CC4-5D6E-409C-BE32-E72D297353CC}">
              <c16:uniqueId val="{00000000-AA70-4720-9F9C-1DB3D4B948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70-4720-9F9C-1DB3D4B948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A70-4720-9F9C-1DB3D4B948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79</c:v>
                </c:pt>
                <c:pt idx="3">
                  <c:v>81</c:v>
                </c:pt>
                <c:pt idx="6">
                  <c:v>84</c:v>
                </c:pt>
                <c:pt idx="9">
                  <c:v>83</c:v>
                </c:pt>
                <c:pt idx="12">
                  <c:v>86</c:v>
                </c:pt>
              </c:numCache>
            </c:numRef>
          </c:val>
          <c:extLst>
            <c:ext xmlns:c16="http://schemas.microsoft.com/office/drawing/2014/chart" uri="{C3380CC4-5D6E-409C-BE32-E72D297353CC}">
              <c16:uniqueId val="{00000003-AA70-4720-9F9C-1DB3D4B948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c:v>
                </c:pt>
                <c:pt idx="3">
                  <c:v>26</c:v>
                </c:pt>
                <c:pt idx="6">
                  <c:v>23</c:v>
                </c:pt>
                <c:pt idx="9">
                  <c:v>28</c:v>
                </c:pt>
                <c:pt idx="12">
                  <c:v>30</c:v>
                </c:pt>
              </c:numCache>
            </c:numRef>
          </c:val>
          <c:extLst>
            <c:ext xmlns:c16="http://schemas.microsoft.com/office/drawing/2014/chart" uri="{C3380CC4-5D6E-409C-BE32-E72D297353CC}">
              <c16:uniqueId val="{00000004-AA70-4720-9F9C-1DB3D4B948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70-4720-9F9C-1DB3D4B948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70-4720-9F9C-1DB3D4B948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1353</c:v>
                </c:pt>
                <c:pt idx="3">
                  <c:v>1357</c:v>
                </c:pt>
                <c:pt idx="6">
                  <c:v>1339</c:v>
                </c:pt>
                <c:pt idx="9">
                  <c:v>1327</c:v>
                </c:pt>
                <c:pt idx="12">
                  <c:v>1242</c:v>
                </c:pt>
              </c:numCache>
            </c:numRef>
          </c:val>
          <c:extLst>
            <c:ext xmlns:c16="http://schemas.microsoft.com/office/drawing/2014/chart" uri="{C3380CC4-5D6E-409C-BE32-E72D297353CC}">
              <c16:uniqueId val="{00000007-AA70-4720-9F9C-1DB3D4B948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547</c:v>
                </c:pt>
                <c:pt idx="2">
                  <c:v>#N/A</c:v>
                </c:pt>
                <c:pt idx="3">
                  <c:v>#N/A</c:v>
                </c:pt>
                <c:pt idx="4">
                  <c:v>571</c:v>
                </c:pt>
                <c:pt idx="5">
                  <c:v>#N/A</c:v>
                </c:pt>
                <c:pt idx="6">
                  <c:v>#N/A</c:v>
                </c:pt>
                <c:pt idx="7">
                  <c:v>579</c:v>
                </c:pt>
                <c:pt idx="8">
                  <c:v>#N/A</c:v>
                </c:pt>
                <c:pt idx="9">
                  <c:v>#N/A</c:v>
                </c:pt>
                <c:pt idx="10">
                  <c:v>594</c:v>
                </c:pt>
                <c:pt idx="11">
                  <c:v>#N/A</c:v>
                </c:pt>
                <c:pt idx="12">
                  <c:v>#N/A</c:v>
                </c:pt>
                <c:pt idx="13">
                  <c:v>513</c:v>
                </c:pt>
                <c:pt idx="14">
                  <c:v>#N/A</c:v>
                </c:pt>
              </c:numCache>
            </c:numRef>
          </c:val>
          <c:smooth val="0"/>
          <c:extLst>
            <c:ext xmlns:c16="http://schemas.microsoft.com/office/drawing/2014/chart" uri="{C3380CC4-5D6E-409C-BE32-E72D297353CC}">
              <c16:uniqueId val="{00000008-AA70-4720-9F9C-1DB3D4B948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9580</c:v>
                </c:pt>
                <c:pt idx="5">
                  <c:v>9326</c:v>
                </c:pt>
                <c:pt idx="8">
                  <c:v>8658</c:v>
                </c:pt>
                <c:pt idx="11">
                  <c:v>7808</c:v>
                </c:pt>
                <c:pt idx="14">
                  <c:v>7196</c:v>
                </c:pt>
              </c:numCache>
            </c:numRef>
          </c:val>
          <c:extLst>
            <c:ext xmlns:c16="http://schemas.microsoft.com/office/drawing/2014/chart" uri="{C3380CC4-5D6E-409C-BE32-E72D297353CC}">
              <c16:uniqueId val="{00000000-9AB4-4657-B63C-A6DF7BC02C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AB4-4657-B63C-A6DF7BC02C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2624</c:v>
                </c:pt>
                <c:pt idx="5">
                  <c:v>3526</c:v>
                </c:pt>
                <c:pt idx="8">
                  <c:v>4246</c:v>
                </c:pt>
                <c:pt idx="11">
                  <c:v>4027</c:v>
                </c:pt>
                <c:pt idx="14">
                  <c:v>4519</c:v>
                </c:pt>
              </c:numCache>
            </c:numRef>
          </c:val>
          <c:extLst>
            <c:ext xmlns:c16="http://schemas.microsoft.com/office/drawing/2014/chart" uri="{C3380CC4-5D6E-409C-BE32-E72D297353CC}">
              <c16:uniqueId val="{00000002-9AB4-4657-B63C-A6DF7BC02C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B4-4657-B63C-A6DF7BC02C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B4-4657-B63C-A6DF7BC02C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B4-4657-B63C-A6DF7BC02C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428</c:v>
                </c:pt>
                <c:pt idx="3">
                  <c:v>286</c:v>
                </c:pt>
                <c:pt idx="6">
                  <c:v>203</c:v>
                </c:pt>
                <c:pt idx="9">
                  <c:v>225</c:v>
                </c:pt>
                <c:pt idx="12">
                  <c:v>164</c:v>
                </c:pt>
              </c:numCache>
            </c:numRef>
          </c:val>
          <c:extLst>
            <c:ext xmlns:c16="http://schemas.microsoft.com/office/drawing/2014/chart" uri="{C3380CC4-5D6E-409C-BE32-E72D297353CC}">
              <c16:uniqueId val="{00000006-9AB4-4657-B63C-A6DF7BC02C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635</c:v>
                </c:pt>
                <c:pt idx="3">
                  <c:v>515</c:v>
                </c:pt>
                <c:pt idx="6">
                  <c:v>664</c:v>
                </c:pt>
                <c:pt idx="9">
                  <c:v>597</c:v>
                </c:pt>
                <c:pt idx="12">
                  <c:v>660</c:v>
                </c:pt>
              </c:numCache>
            </c:numRef>
          </c:val>
          <c:extLst>
            <c:ext xmlns:c16="http://schemas.microsoft.com/office/drawing/2014/chart" uri="{C3380CC4-5D6E-409C-BE32-E72D297353CC}">
              <c16:uniqueId val="{00000007-9AB4-4657-B63C-A6DF7BC02C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371</c:v>
                </c:pt>
                <c:pt idx="3">
                  <c:v>309</c:v>
                </c:pt>
                <c:pt idx="6">
                  <c:v>292</c:v>
                </c:pt>
                <c:pt idx="9">
                  <c:v>294</c:v>
                </c:pt>
                <c:pt idx="12">
                  <c:v>275</c:v>
                </c:pt>
              </c:numCache>
            </c:numRef>
          </c:val>
          <c:extLst>
            <c:ext xmlns:c16="http://schemas.microsoft.com/office/drawing/2014/chart" uri="{C3380CC4-5D6E-409C-BE32-E72D297353CC}">
              <c16:uniqueId val="{00000008-9AB4-4657-B63C-A6DF7BC02C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B4-4657-B63C-A6DF7BC02C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13558</c:v>
                </c:pt>
                <c:pt idx="3">
                  <c:v>13377</c:v>
                </c:pt>
                <c:pt idx="6">
                  <c:v>12333</c:v>
                </c:pt>
                <c:pt idx="9">
                  <c:v>10857</c:v>
                </c:pt>
                <c:pt idx="12">
                  <c:v>9818</c:v>
                </c:pt>
              </c:numCache>
            </c:numRef>
          </c:val>
          <c:extLst>
            <c:ext xmlns:c16="http://schemas.microsoft.com/office/drawing/2014/chart" uri="{C3380CC4-5D6E-409C-BE32-E72D297353CC}">
              <c16:uniqueId val="{0000000A-9AB4-4657-B63C-A6DF7BC02C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2788</c:v>
                </c:pt>
                <c:pt idx="2">
                  <c:v>#N/A</c:v>
                </c:pt>
                <c:pt idx="3">
                  <c:v>#N/A</c:v>
                </c:pt>
                <c:pt idx="4">
                  <c:v>1636</c:v>
                </c:pt>
                <c:pt idx="5">
                  <c:v>#N/A</c:v>
                </c:pt>
                <c:pt idx="6">
                  <c:v>#N/A</c:v>
                </c:pt>
                <c:pt idx="7">
                  <c:v>588</c:v>
                </c:pt>
                <c:pt idx="8">
                  <c:v>#N/A</c:v>
                </c:pt>
                <c:pt idx="9">
                  <c:v>#N/A</c:v>
                </c:pt>
                <c:pt idx="10">
                  <c:v>138</c:v>
                </c:pt>
                <c:pt idx="11">
                  <c:v>#N/A</c:v>
                </c:pt>
                <c:pt idx="12">
                  <c:v>#N/A</c:v>
                </c:pt>
                <c:pt idx="13">
                  <c:v>0</c:v>
                </c:pt>
                <c:pt idx="14">
                  <c:v>#N/A</c:v>
                </c:pt>
              </c:numCache>
            </c:numRef>
          </c:val>
          <c:smooth val="0"/>
          <c:extLst>
            <c:ext xmlns:c16="http://schemas.microsoft.com/office/drawing/2014/chart" uri="{C3380CC4-5D6E-409C-BE32-E72D297353CC}">
              <c16:uniqueId val="{0000000B-9AB4-4657-B63C-A6DF7BC02C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1546</c:v>
                </c:pt>
                <c:pt idx="1">
                  <c:v>1026</c:v>
                </c:pt>
                <c:pt idx="2">
                  <c:v>1288</c:v>
                </c:pt>
              </c:numCache>
            </c:numRef>
          </c:val>
          <c:extLst>
            <c:ext xmlns:c16="http://schemas.microsoft.com/office/drawing/2014/chart" uri="{C3380CC4-5D6E-409C-BE32-E72D297353CC}">
              <c16:uniqueId val="{00000000-D5C9-43EB-BCA9-FA76546D80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351</c:v>
                </c:pt>
                <c:pt idx="1">
                  <c:v>80</c:v>
                </c:pt>
                <c:pt idx="2">
                  <c:v>303</c:v>
                </c:pt>
              </c:numCache>
            </c:numRef>
          </c:val>
          <c:extLst>
            <c:ext xmlns:c16="http://schemas.microsoft.com/office/drawing/2014/chart" uri="{C3380CC4-5D6E-409C-BE32-E72D297353CC}">
              <c16:uniqueId val="{00000001-D5C9-43EB-BCA9-FA76546D80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3330</c:v>
                </c:pt>
                <c:pt idx="1">
                  <c:v>3951</c:v>
                </c:pt>
                <c:pt idx="2">
                  <c:v>3956</c:v>
                </c:pt>
              </c:numCache>
            </c:numRef>
          </c:val>
          <c:extLst>
            <c:ext xmlns:c16="http://schemas.microsoft.com/office/drawing/2014/chart" uri="{C3380CC4-5D6E-409C-BE32-E72D297353CC}">
              <c16:uniqueId val="{00000002-D5C9-43EB-BCA9-FA76546D80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沖縄県八重瀬町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a:t>
          </a:r>
          <a:r>
            <a:rPr kumimoji="1" lang="ja-JP" altLang="en-US" sz="1100">
              <a:solidFill>
                <a:schemeClr val="dk1"/>
              </a:solidFill>
              <a:effectLst/>
              <a:latin typeface="+mn-lt"/>
              <a:ea typeface="+mn-ea"/>
              <a:cs typeface="+mn-cs"/>
            </a:rPr>
            <a:t>地方債発行の抑制、繰り上げ償還などにより前年度に比べ</a:t>
          </a:r>
          <a:r>
            <a:rPr kumimoji="1" lang="en-US" altLang="ja-JP" sz="1100">
              <a:solidFill>
                <a:schemeClr val="dk1"/>
              </a:solidFill>
              <a:effectLst/>
              <a:latin typeface="+mn-lt"/>
              <a:ea typeface="+mn-ea"/>
              <a:cs typeface="+mn-cs"/>
            </a:rPr>
            <a:t>85</a:t>
          </a:r>
          <a:r>
            <a:rPr kumimoji="1" lang="ja-JP" altLang="en-US" sz="1100">
              <a:solidFill>
                <a:schemeClr val="dk1"/>
              </a:solidFill>
              <a:effectLst/>
              <a:latin typeface="+mn-lt"/>
              <a:ea typeface="+mn-ea"/>
              <a:cs typeface="+mn-cs"/>
            </a:rPr>
            <a:t>百万円減となっている。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公営企業債の元利償還金に対する繰入金は、集落排水事業特別会計の建設事業費に対する公債費となっている。</a:t>
          </a:r>
          <a:endParaRPr lang="ja-JP" altLang="ja-JP" sz="1400">
            <a:effectLst/>
          </a:endParaRPr>
        </a:p>
        <a:p>
          <a:r>
            <a:rPr kumimoji="1" lang="ja-JP" altLang="ja-JP" sz="1100">
              <a:solidFill>
                <a:schemeClr val="dk1"/>
              </a:solidFill>
              <a:effectLst/>
              <a:latin typeface="+mn-lt"/>
              <a:ea typeface="+mn-ea"/>
              <a:cs typeface="+mn-cs"/>
            </a:rPr>
            <a:t>　組合等が起こした地方債の元利償還金に対する負担金等は、一部事務組合である南部広域行政組合が最終処分場建設に伴う起債</a:t>
          </a:r>
          <a:r>
            <a:rPr kumimoji="1" lang="ja-JP" altLang="en-US" sz="1100">
              <a:solidFill>
                <a:schemeClr val="dk1"/>
              </a:solidFill>
              <a:effectLst/>
              <a:latin typeface="+mn-lt"/>
              <a:ea typeface="+mn-ea"/>
              <a:cs typeface="+mn-cs"/>
            </a:rPr>
            <a:t>なども含まれており前年度に比べ３百万円増となっている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算入公債費等については、合併特例債の元利償還金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基準財政需要額に算入</a:t>
          </a:r>
          <a:r>
            <a:rPr kumimoji="1" lang="ja-JP" altLang="en-US" sz="1100">
              <a:solidFill>
                <a:schemeClr val="dk1"/>
              </a:solidFill>
              <a:effectLst/>
              <a:latin typeface="+mn-lt"/>
              <a:ea typeface="+mn-ea"/>
              <a:cs typeface="+mn-cs"/>
            </a:rPr>
            <a:t>されいる。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沖縄県八重瀬町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一般会計等に係る地方債の現在高は、合併特例債を活用した投資的建設事業を行ったため多額となっているが、減少傾向にある。前年度からは</a:t>
          </a:r>
          <a:r>
            <a:rPr kumimoji="1" lang="en-US" altLang="ja-JP" sz="1100">
              <a:solidFill>
                <a:schemeClr val="dk1"/>
              </a:solidFill>
              <a:effectLst/>
              <a:latin typeface="+mn-lt"/>
              <a:ea typeface="+mn-ea"/>
              <a:cs typeface="+mn-cs"/>
            </a:rPr>
            <a:t>1,039</a:t>
          </a:r>
          <a:r>
            <a:rPr kumimoji="1" lang="ja-JP" altLang="ja-JP" sz="1100">
              <a:solidFill>
                <a:schemeClr val="dk1"/>
              </a:solidFill>
              <a:effectLst/>
              <a:latin typeface="+mn-lt"/>
              <a:ea typeface="+mn-ea"/>
              <a:cs typeface="+mn-cs"/>
            </a:rPr>
            <a:t>百万円減額となった。</a:t>
          </a:r>
          <a:endParaRPr lang="ja-JP" altLang="ja-JP" sz="1400">
            <a:effectLst/>
          </a:endParaRPr>
        </a:p>
        <a:p>
          <a:r>
            <a:rPr kumimoji="1" lang="ja-JP" altLang="ja-JP" sz="1100">
              <a:solidFill>
                <a:schemeClr val="dk1"/>
              </a:solidFill>
              <a:effectLst/>
              <a:latin typeface="+mn-lt"/>
              <a:ea typeface="+mn-ea"/>
              <a:cs typeface="+mn-cs"/>
            </a:rPr>
            <a:t>　基準財政需要額算入見込額は、合併特例債の公債費が平成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年度より減少になったため、算入額が減少が続いている。</a:t>
          </a:r>
          <a:endParaRPr lang="ja-JP" altLang="ja-JP" sz="1400">
            <a:effectLst/>
          </a:endParaRPr>
        </a:p>
        <a:p>
          <a:r>
            <a:rPr kumimoji="1" lang="ja-JP" altLang="ja-JP" sz="1100">
              <a:solidFill>
                <a:schemeClr val="dk1"/>
              </a:solidFill>
              <a:effectLst/>
              <a:latin typeface="+mn-lt"/>
              <a:ea typeface="+mn-ea"/>
              <a:cs typeface="+mn-cs"/>
            </a:rPr>
            <a:t>　将来負担比率については、</a:t>
          </a:r>
          <a:r>
            <a:rPr kumimoji="1" lang="ja-JP" altLang="en-US" sz="1100">
              <a:solidFill>
                <a:schemeClr val="dk1"/>
              </a:solidFill>
              <a:effectLst/>
              <a:latin typeface="+mn-lt"/>
              <a:ea typeface="+mn-ea"/>
              <a:cs typeface="+mn-cs"/>
            </a:rPr>
            <a:t>前年度に比べ</a:t>
          </a:r>
          <a:r>
            <a:rPr kumimoji="1" lang="ja-JP" altLang="ja-JP" sz="1100">
              <a:solidFill>
                <a:schemeClr val="dk1"/>
              </a:solidFill>
              <a:effectLst/>
              <a:latin typeface="+mn-lt"/>
              <a:ea typeface="+mn-ea"/>
              <a:cs typeface="+mn-cs"/>
            </a:rPr>
            <a:t>充当可能財源等が</a:t>
          </a:r>
          <a:r>
            <a:rPr kumimoji="1"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計画的な地方債の発行と償還</a:t>
          </a:r>
          <a:r>
            <a:rPr kumimoji="1" lang="ja-JP" altLang="en-US" sz="1100">
              <a:solidFill>
                <a:schemeClr val="dk1"/>
              </a:solidFill>
              <a:effectLst/>
              <a:latin typeface="+mn-lt"/>
              <a:ea typeface="+mn-ea"/>
              <a:cs typeface="+mn-cs"/>
            </a:rPr>
            <a:t>により将来負担額も減少したことで実質的な負担の割合が低くなった。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沖縄県八重瀬町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年度の基金残高は対前年度比より</a:t>
          </a:r>
          <a:r>
            <a:rPr kumimoji="1" lang="en-US" altLang="ja-JP" sz="1100">
              <a:solidFill>
                <a:schemeClr val="dk1"/>
              </a:solidFill>
              <a:effectLst/>
              <a:latin typeface="+mn-lt"/>
              <a:ea typeface="+mn-ea"/>
              <a:cs typeface="+mn-cs"/>
            </a:rPr>
            <a:t>488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となっている。財政調整基金で</a:t>
          </a:r>
          <a:r>
            <a:rPr kumimoji="1" lang="en-US" altLang="ja-JP" sz="1100">
              <a:solidFill>
                <a:schemeClr val="dk1"/>
              </a:solidFill>
              <a:effectLst/>
              <a:latin typeface="+mn-lt"/>
              <a:ea typeface="+mn-ea"/>
              <a:cs typeface="+mn-cs"/>
            </a:rPr>
            <a:t>262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、減債基金で</a:t>
          </a:r>
          <a:r>
            <a:rPr kumimoji="1" lang="en-US" altLang="ja-JP" sz="1100">
              <a:solidFill>
                <a:schemeClr val="dk1"/>
              </a:solidFill>
              <a:effectLst/>
              <a:latin typeface="+mn-lt"/>
              <a:ea typeface="+mn-ea"/>
              <a:cs typeface="+mn-cs"/>
            </a:rPr>
            <a:t>223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、その他目的基金で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百万円の増となっている。</a:t>
          </a:r>
          <a:endParaRPr lang="ja-JP" altLang="ja-JP" sz="1400">
            <a:effectLst/>
          </a:endParaRPr>
        </a:p>
        <a:p>
          <a:r>
            <a:rPr kumimoji="1" lang="ja-JP" altLang="ja-JP" sz="1100">
              <a:solidFill>
                <a:schemeClr val="dk1"/>
              </a:solidFill>
              <a:effectLst/>
              <a:latin typeface="+mn-lt"/>
              <a:ea typeface="+mn-ea"/>
              <a:cs typeface="+mn-cs"/>
            </a:rPr>
            <a:t>　財政調整基金の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額要因については、</a:t>
          </a:r>
          <a:r>
            <a:rPr kumimoji="1" lang="ja-JP" altLang="en-US" sz="1100">
              <a:solidFill>
                <a:schemeClr val="dk1"/>
              </a:solidFill>
              <a:effectLst/>
              <a:latin typeface="+mn-lt"/>
              <a:ea typeface="+mn-ea"/>
              <a:cs typeface="+mn-cs"/>
            </a:rPr>
            <a:t>補正予算に伴う一般財源不足による取り崩しがあったものの前年度の剰余金や今年度の不用額などにより増</a:t>
          </a:r>
          <a:r>
            <a:rPr kumimoji="1" lang="ja-JP" altLang="ja-JP" sz="1100">
              <a:solidFill>
                <a:schemeClr val="dk1"/>
              </a:solidFill>
              <a:effectLst/>
              <a:latin typeface="+mn-lt"/>
              <a:ea typeface="+mn-ea"/>
              <a:cs typeface="+mn-cs"/>
            </a:rPr>
            <a:t>額となっている。減債基金については、</a:t>
          </a:r>
          <a:r>
            <a:rPr kumimoji="1" lang="ja-JP" altLang="en-US" sz="1100">
              <a:solidFill>
                <a:schemeClr val="dk1"/>
              </a:solidFill>
              <a:effectLst/>
              <a:latin typeface="+mn-lt"/>
              <a:ea typeface="+mn-ea"/>
              <a:cs typeface="+mn-cs"/>
            </a:rPr>
            <a:t>剰余金の一部を積立て</a:t>
          </a:r>
          <a:r>
            <a:rPr kumimoji="1" lang="ja-JP" altLang="ja-JP" sz="1100">
              <a:solidFill>
                <a:schemeClr val="dk1"/>
              </a:solidFill>
              <a:effectLst/>
              <a:latin typeface="+mn-lt"/>
              <a:ea typeface="+mn-ea"/>
              <a:cs typeface="+mn-cs"/>
            </a:rPr>
            <a:t>を行ったことによる</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その他目的基金の主な増額理由としては、ふるさと応援基金であり本町では積極的にふるさと納税に取り組んでいるため順調に寄附額が増え当基金が増額となっている。</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財政調整基金については、財政健全化の取組みを着実に実行し、適正な額を維持するように努める。</a:t>
          </a:r>
          <a:endParaRPr lang="ja-JP" altLang="ja-JP" sz="1400">
            <a:effectLst/>
          </a:endParaRPr>
        </a:p>
        <a:p>
          <a:r>
            <a:rPr kumimoji="1" lang="ja-JP" altLang="ja-JP" sz="1100">
              <a:solidFill>
                <a:schemeClr val="dk1"/>
              </a:solidFill>
              <a:effectLst/>
              <a:latin typeface="+mn-lt"/>
              <a:ea typeface="+mn-ea"/>
              <a:cs typeface="+mn-cs"/>
            </a:rPr>
            <a:t>　減債基金については、将来の償還財源の計画的な確保、資金の流動性の向上を図り、地方債残高の状況及び公債費負担の今後の見通しに応じて、計画的な償還に努める。まちづくり振興基金については、令和２年度で積立は終了したため、今後はどのように新町のまちづくりへ活用するか検討する。</a:t>
          </a:r>
          <a:endParaRPr lang="ja-JP" altLang="ja-JP" sz="1400">
            <a:effectLst/>
          </a:endParaRPr>
        </a:p>
        <a:p>
          <a:r>
            <a:rPr kumimoji="1" lang="ja-JP" altLang="ja-JP" sz="1100">
              <a:solidFill>
                <a:schemeClr val="dk1"/>
              </a:solidFill>
              <a:effectLst/>
              <a:latin typeface="+mn-lt"/>
              <a:ea typeface="+mn-ea"/>
              <a:cs typeface="+mn-cs"/>
            </a:rPr>
            <a:t>　ふるさと応援基金については、ふるさと納税を積極的に取り組むことで寄附額を伸ばしている状況であり今後もふるさと納税に関する業務を継続し財源の確保に努める。使い道については、町の発展や行政サービスの充実等へ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まちづくり振興基金について、具体的な使途は未定であるが今後はどのような新町のまちづくりへ活用していくかを検討し計画的な執行を行っていく。</a:t>
          </a:r>
          <a:endParaRPr lang="ja-JP" altLang="ja-JP" sz="1400">
            <a:effectLst/>
          </a:endParaRPr>
        </a:p>
        <a:p>
          <a:r>
            <a:rPr kumimoji="1" lang="ja-JP" altLang="ja-JP" sz="1100">
              <a:solidFill>
                <a:schemeClr val="dk1"/>
              </a:solidFill>
              <a:effectLst/>
              <a:latin typeface="+mn-lt"/>
              <a:ea typeface="+mn-ea"/>
              <a:cs typeface="+mn-cs"/>
            </a:rPr>
            <a:t>　ふるさと応援基金について、安心・安全なまちづくりに関する事業</a:t>
          </a:r>
          <a:r>
            <a:rPr kumimoji="1" lang="ja-JP" altLang="en-US" sz="1100">
              <a:solidFill>
                <a:schemeClr val="dk1"/>
              </a:solidFill>
              <a:effectLst/>
              <a:latin typeface="+mn-lt"/>
              <a:ea typeface="+mn-ea"/>
              <a:cs typeface="+mn-cs"/>
            </a:rPr>
            <a:t>（動物保護活動等</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や自然・環境保全に関する事業等の寄附者の希望に沿った事業を検討し執行する。</a:t>
          </a:r>
          <a:endParaRPr lang="ja-JP" altLang="ja-JP" sz="1400">
            <a:effectLst/>
          </a:endParaRPr>
        </a:p>
        <a:p>
          <a:r>
            <a:rPr kumimoji="1" lang="ja-JP" altLang="ja-JP" sz="1100">
              <a:solidFill>
                <a:schemeClr val="dk1"/>
              </a:solidFill>
              <a:effectLst/>
              <a:latin typeface="+mn-lt"/>
              <a:ea typeface="+mn-ea"/>
              <a:cs typeface="+mn-cs"/>
            </a:rPr>
            <a:t>　八重瀬町屋宜原町有地有効活用事業基金について、マルキン八重瀬複合施設の取得費用として。</a:t>
          </a:r>
          <a:endParaRPr lang="ja-JP" altLang="ja-JP" sz="1400">
            <a:effectLst/>
          </a:endParaRPr>
        </a:p>
        <a:p>
          <a:r>
            <a:rPr kumimoji="1" lang="ja-JP" altLang="ja-JP" sz="1100">
              <a:solidFill>
                <a:schemeClr val="dk1"/>
              </a:solidFill>
              <a:effectLst/>
              <a:latin typeface="+mn-lt"/>
              <a:ea typeface="+mn-ea"/>
              <a:cs typeface="+mn-cs"/>
            </a:rPr>
            <a:t>　八重瀬町公共施設等総合管理基金について、公共施設等の集約化、複合化、転用、長寿命化及び更新、改修、修繕及び除却のため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、ふるさと納税</a:t>
          </a:r>
          <a:r>
            <a:rPr kumimoji="1" lang="ja-JP" altLang="en-US" sz="1100">
              <a:solidFill>
                <a:schemeClr val="dk1"/>
              </a:solidFill>
              <a:effectLst/>
              <a:latin typeface="+mn-lt"/>
              <a:ea typeface="+mn-ea"/>
              <a:cs typeface="+mn-cs"/>
            </a:rPr>
            <a:t>の寄附</a:t>
          </a:r>
          <a:r>
            <a:rPr kumimoji="1" lang="ja-JP" altLang="ja-JP" sz="1100">
              <a:solidFill>
                <a:schemeClr val="dk1"/>
              </a:solidFill>
              <a:effectLst/>
              <a:latin typeface="+mn-lt"/>
              <a:ea typeface="+mn-ea"/>
              <a:cs typeface="+mn-cs"/>
            </a:rPr>
            <a:t>に伴うものであり本町では積極的に取り組んでいるため順調に寄附額が増えて</a:t>
          </a:r>
          <a:r>
            <a:rPr kumimoji="1" lang="ja-JP" altLang="en-US" sz="1100">
              <a:solidFill>
                <a:schemeClr val="dk1"/>
              </a:solidFill>
              <a:effectLst/>
              <a:latin typeface="+mn-lt"/>
              <a:ea typeface="+mn-ea"/>
              <a:cs typeface="+mn-cs"/>
            </a:rPr>
            <a:t>いる。令和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986</a:t>
          </a:r>
          <a:r>
            <a:rPr kumimoji="1" lang="ja-JP" altLang="en-US" sz="1100">
              <a:solidFill>
                <a:schemeClr val="dk1"/>
              </a:solidFill>
              <a:effectLst/>
              <a:latin typeface="+mn-lt"/>
              <a:ea typeface="+mn-ea"/>
              <a:cs typeface="+mn-cs"/>
            </a:rPr>
            <a:t>百万円を積み立てることができたが、</a:t>
          </a:r>
          <a:r>
            <a:rPr kumimoji="1" lang="en-US" altLang="ja-JP" sz="1100">
              <a:solidFill>
                <a:schemeClr val="dk1"/>
              </a:solidFill>
              <a:effectLst/>
              <a:latin typeface="+mn-lt"/>
              <a:ea typeface="+mn-ea"/>
              <a:cs typeface="+mn-cs"/>
            </a:rPr>
            <a:t>1,110</a:t>
          </a:r>
          <a:r>
            <a:rPr kumimoji="1" lang="ja-JP" altLang="en-US" sz="1100">
              <a:solidFill>
                <a:schemeClr val="dk1"/>
              </a:solidFill>
              <a:effectLst/>
              <a:latin typeface="+mn-lt"/>
              <a:ea typeface="+mn-ea"/>
              <a:cs typeface="+mn-cs"/>
            </a:rPr>
            <a:t>百万円の取り崩しもあり減額</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令和４年度に創設された</a:t>
          </a:r>
          <a:r>
            <a:rPr kumimoji="1" lang="ja-JP" altLang="ja-JP" sz="1100">
              <a:solidFill>
                <a:schemeClr val="dk1"/>
              </a:solidFill>
              <a:effectLst/>
              <a:latin typeface="+mn-lt"/>
              <a:ea typeface="+mn-ea"/>
              <a:cs typeface="+mn-cs"/>
            </a:rPr>
            <a:t>八重瀬町屋宜原町有地有効活用事業基金</a:t>
          </a:r>
          <a:r>
            <a:rPr kumimoji="1" lang="ja-JP" altLang="en-US" sz="1100">
              <a:solidFill>
                <a:schemeClr val="dk1"/>
              </a:solidFill>
              <a:effectLst/>
              <a:latin typeface="+mn-lt"/>
              <a:ea typeface="+mn-ea"/>
              <a:cs typeface="+mn-cs"/>
            </a:rPr>
            <a:t>は、毎年度一定額を積み立てることができた。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同じく令和４年度に創設された</a:t>
          </a:r>
          <a:r>
            <a:rPr kumimoji="1" lang="ja-JP" altLang="ja-JP" sz="1100">
              <a:solidFill>
                <a:schemeClr val="dk1"/>
              </a:solidFill>
              <a:effectLst/>
              <a:latin typeface="+mn-lt"/>
              <a:ea typeface="+mn-ea"/>
              <a:cs typeface="+mn-cs"/>
            </a:rPr>
            <a:t>八重瀬町公共施設等総合管理基金については、</a:t>
          </a:r>
          <a:r>
            <a:rPr kumimoji="1" lang="ja-JP" altLang="en-US" sz="1100">
              <a:solidFill>
                <a:schemeClr val="dk1"/>
              </a:solidFill>
              <a:effectLst/>
              <a:latin typeface="+mn-lt"/>
              <a:ea typeface="+mn-ea"/>
              <a:cs typeface="+mn-cs"/>
            </a:rPr>
            <a:t>令和５年度決算に伴う剰余金の一部を</a:t>
          </a:r>
          <a:r>
            <a:rPr kumimoji="1" lang="ja-JP" altLang="ja-JP" sz="1100">
              <a:solidFill>
                <a:schemeClr val="dk1"/>
              </a:solidFill>
              <a:effectLst/>
              <a:latin typeface="+mn-lt"/>
              <a:ea typeface="+mn-ea"/>
              <a:cs typeface="+mn-cs"/>
            </a:rPr>
            <a:t>積み立て</a:t>
          </a:r>
          <a:r>
            <a:rPr kumimoji="1" lang="ja-JP" altLang="en-US" sz="1100">
              <a:solidFill>
                <a:schemeClr val="dk1"/>
              </a:solidFill>
              <a:effectLst/>
              <a:latin typeface="+mn-lt"/>
              <a:ea typeface="+mn-ea"/>
              <a:cs typeface="+mn-cs"/>
            </a:rPr>
            <a:t>ることができ</a:t>
          </a:r>
          <a:r>
            <a:rPr kumimoji="1" lang="ja-JP" altLang="ja-JP" sz="1100">
              <a:solidFill>
                <a:schemeClr val="dk1"/>
              </a:solidFill>
              <a:effectLst/>
              <a:latin typeface="+mn-lt"/>
              <a:ea typeface="+mn-ea"/>
              <a:cs typeface="+mn-cs"/>
            </a:rPr>
            <a:t>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ふるさと応援基金について、ふるさと納税事業</a:t>
          </a:r>
          <a:r>
            <a:rPr kumimoji="1" lang="ja-JP" altLang="en-US" sz="1100">
              <a:solidFill>
                <a:schemeClr val="dk1"/>
              </a:solidFill>
              <a:effectLst/>
              <a:latin typeface="+mn-lt"/>
              <a:ea typeface="+mn-ea"/>
              <a:cs typeface="+mn-cs"/>
            </a:rPr>
            <a:t>で町の魅力を</a:t>
          </a:r>
          <a:r>
            <a:rPr kumimoji="1" lang="ja-JP" altLang="ja-JP" sz="1100">
              <a:solidFill>
                <a:schemeClr val="dk1"/>
              </a:solidFill>
              <a:effectLst/>
              <a:latin typeface="+mn-lt"/>
              <a:ea typeface="+mn-ea"/>
              <a:cs typeface="+mn-cs"/>
            </a:rPr>
            <a:t>積極的に</a:t>
          </a:r>
          <a:r>
            <a:rPr kumimoji="1" lang="ja-JP" altLang="en-US" sz="1100">
              <a:solidFill>
                <a:schemeClr val="dk1"/>
              </a:solidFill>
              <a:effectLst/>
              <a:latin typeface="+mn-lt"/>
              <a:ea typeface="+mn-ea"/>
              <a:cs typeface="+mn-cs"/>
            </a:rPr>
            <a:t>発信し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ふるさと納税</a:t>
          </a:r>
          <a:r>
            <a:rPr kumimoji="1" lang="ja-JP" altLang="ja-JP" sz="1100">
              <a:solidFill>
                <a:schemeClr val="dk1"/>
              </a:solidFill>
              <a:effectLst/>
              <a:latin typeface="+mn-lt"/>
              <a:ea typeface="+mn-ea"/>
              <a:cs typeface="+mn-cs"/>
            </a:rPr>
            <a:t>寄附</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増額を図る。</a:t>
          </a:r>
          <a:endParaRPr lang="ja-JP" altLang="ja-JP" sz="1400">
            <a:effectLst/>
          </a:endParaRPr>
        </a:p>
        <a:p>
          <a:r>
            <a:rPr kumimoji="1" lang="ja-JP" altLang="ja-JP" sz="1100">
              <a:solidFill>
                <a:schemeClr val="dk1"/>
              </a:solidFill>
              <a:effectLst/>
              <a:latin typeface="+mn-lt"/>
              <a:ea typeface="+mn-ea"/>
              <a:cs typeface="+mn-cs"/>
            </a:rPr>
            <a:t>　公共施設等総合管理基金について、</a:t>
          </a:r>
          <a:r>
            <a:rPr kumimoji="1" lang="ja-JP" altLang="en-US" sz="1100">
              <a:solidFill>
                <a:schemeClr val="dk1"/>
              </a:solidFill>
              <a:effectLst/>
              <a:latin typeface="+mn-lt"/>
              <a:ea typeface="+mn-ea"/>
              <a:cs typeface="+mn-cs"/>
            </a:rPr>
            <a:t>公共施設の老朽化に伴う改修や建て替えの対象となる施設が多く見込まれているため、</a:t>
          </a:r>
          <a:r>
            <a:rPr kumimoji="1" lang="ja-JP" altLang="ja-JP" sz="1100">
              <a:solidFill>
                <a:schemeClr val="dk1"/>
              </a:solidFill>
              <a:effectLst/>
              <a:latin typeface="+mn-lt"/>
              <a:ea typeface="+mn-ea"/>
              <a:cs typeface="+mn-cs"/>
            </a:rPr>
            <a:t>総合的かつ計画的に管理し財政負担の平準化を図る。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財政調整基金については、対前年度比</a:t>
          </a:r>
          <a:r>
            <a:rPr kumimoji="1" lang="en-US" altLang="ja-JP" sz="1100">
              <a:solidFill>
                <a:schemeClr val="dk1"/>
              </a:solidFill>
              <a:effectLst/>
              <a:latin typeface="+mn-lt"/>
              <a:ea typeface="+mn-ea"/>
              <a:cs typeface="+mn-cs"/>
            </a:rPr>
            <a:t>262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1,288</a:t>
          </a:r>
          <a:r>
            <a:rPr kumimoji="1" lang="ja-JP" altLang="ja-JP" sz="1100">
              <a:solidFill>
                <a:schemeClr val="dk1"/>
              </a:solidFill>
              <a:effectLst/>
              <a:latin typeface="+mn-lt"/>
              <a:ea typeface="+mn-ea"/>
              <a:cs typeface="+mn-cs"/>
            </a:rPr>
            <a:t>万円となった。主な要因として、</a:t>
          </a:r>
          <a:r>
            <a:rPr kumimoji="1" lang="ja-JP" altLang="en-US" sz="1100">
              <a:solidFill>
                <a:schemeClr val="dk1"/>
              </a:solidFill>
              <a:effectLst/>
              <a:latin typeface="+mn-lt"/>
              <a:ea typeface="+mn-ea"/>
              <a:cs typeface="+mn-cs"/>
            </a:rPr>
            <a:t>前年度の剰余金及び今年度の不用額による積立て</a:t>
          </a:r>
          <a:r>
            <a:rPr kumimoji="1" lang="ja-JP" altLang="ja-JP" sz="1100">
              <a:solidFill>
                <a:schemeClr val="dk1"/>
              </a:solidFill>
              <a:effectLst/>
              <a:latin typeface="+mn-lt"/>
              <a:ea typeface="+mn-ea"/>
              <a:cs typeface="+mn-cs"/>
            </a:rPr>
            <a:t>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補正などで</a:t>
          </a:r>
          <a:r>
            <a:rPr kumimoji="1" lang="ja-JP" altLang="ja-JP" sz="1100">
              <a:solidFill>
                <a:schemeClr val="dk1"/>
              </a:solidFill>
              <a:effectLst/>
              <a:latin typeface="+mn-lt"/>
              <a:ea typeface="+mn-ea"/>
              <a:cs typeface="+mn-cs"/>
            </a:rPr>
            <a:t>単独事業の実施に</a:t>
          </a:r>
          <a:r>
            <a:rPr kumimoji="1" lang="ja-JP" altLang="en-US" sz="1100">
              <a:solidFill>
                <a:schemeClr val="dk1"/>
              </a:solidFill>
              <a:effectLst/>
              <a:latin typeface="+mn-lt"/>
              <a:ea typeface="+mn-ea"/>
              <a:cs typeface="+mn-cs"/>
            </a:rPr>
            <a:t>伴い取り崩しが</a:t>
          </a:r>
          <a:r>
            <a:rPr kumimoji="1" lang="en-US" altLang="ja-JP" sz="1100">
              <a:solidFill>
                <a:schemeClr val="dk1"/>
              </a:solidFill>
              <a:effectLst/>
              <a:latin typeface="+mn-lt"/>
              <a:ea typeface="+mn-ea"/>
              <a:cs typeface="+mn-cs"/>
            </a:rPr>
            <a:t>208</a:t>
          </a:r>
          <a:r>
            <a:rPr kumimoji="1" lang="ja-JP" altLang="en-US" sz="1100">
              <a:solidFill>
                <a:schemeClr val="dk1"/>
              </a:solidFill>
              <a:effectLst/>
              <a:latin typeface="+mn-lt"/>
              <a:ea typeface="+mn-ea"/>
              <a:cs typeface="+mn-cs"/>
            </a:rPr>
            <a:t>百万円となった。</a:t>
          </a:r>
          <a:r>
            <a:rPr kumimoji="1" lang="ja-JP" altLang="ja-JP" sz="1100">
              <a:solidFill>
                <a:schemeClr val="dk1"/>
              </a:solidFill>
              <a:effectLst/>
              <a:latin typeface="+mn-lt"/>
              <a:ea typeface="+mn-ea"/>
              <a:cs typeface="+mn-cs"/>
            </a:rPr>
            <a:t>今後は手数料・使用料や負担金等の見直し、財産処分や財産の有効活用等で自主財源の確保を図る。また、基金に頼らない財政健全化の取組みを着実に実行するよう努める。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令和</a:t>
          </a:r>
          <a:r>
            <a:rPr kumimoji="1" lang="en-US" altLang="ja-JP" sz="1300">
              <a:solidFill>
                <a:schemeClr val="dk1"/>
              </a:solidFill>
              <a:effectLst/>
              <a:latin typeface="+mn-ea"/>
              <a:ea typeface="+mn-ea"/>
              <a:cs typeface="+mn-cs"/>
            </a:rPr>
            <a:t>5</a:t>
          </a:r>
          <a:r>
            <a:rPr kumimoji="1" lang="ja-JP" altLang="en-US" sz="1300">
              <a:solidFill>
                <a:schemeClr val="dk1"/>
              </a:solidFill>
              <a:effectLst/>
              <a:latin typeface="+mn-ea"/>
              <a:ea typeface="+mn-ea"/>
              <a:cs typeface="+mn-cs"/>
            </a:rPr>
            <a:t>年度決算に伴い、剰余金の一部を繰り上げ償還等に備えて</a:t>
          </a:r>
          <a:r>
            <a:rPr kumimoji="1" lang="en-US" altLang="ja-JP" sz="1300">
              <a:solidFill>
                <a:schemeClr val="dk1"/>
              </a:solidFill>
              <a:effectLst/>
              <a:latin typeface="+mn-ea"/>
              <a:ea typeface="+mn-ea"/>
              <a:cs typeface="+mn-cs"/>
            </a:rPr>
            <a:t>200</a:t>
          </a:r>
          <a:r>
            <a:rPr kumimoji="1" lang="ja-JP" altLang="en-US" sz="1300">
              <a:solidFill>
                <a:schemeClr val="dk1"/>
              </a:solidFill>
              <a:effectLst/>
              <a:latin typeface="+mn-ea"/>
              <a:ea typeface="+mn-ea"/>
              <a:cs typeface="+mn-cs"/>
            </a:rPr>
            <a:t>百万円の積立てを行ったことによる。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今後も必要があれば利子の高い公債費の繰り上げ償還を検討し、将来負担の軽減を図る。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沖縄県八重瀬町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33,255
33,003
26.96
19,973,736
19,032,730
827,875
8,136,828
9,818,027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土地区画整理事業により、住宅地や幹線道路沿いの商業・業務施設等が集積され、生活基盤・利便性が高まり人口が増加し続けている。その影響を受け土地区画整理地域以外でも宅地化が進み、町民税や固定資産税等の税収入が毎年増加傾向にあ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年度に引き続き、臨時経済対策債、臨時財政対策債償還基金の影響を受け、財政力指数は前年並のポイント</a:t>
          </a:r>
          <a:r>
            <a:rPr kumimoji="1" lang="en-US" altLang="ja-JP" sz="1100">
              <a:solidFill>
                <a:schemeClr val="dk1"/>
              </a:solidFill>
              <a:effectLst/>
              <a:latin typeface="+mn-lt"/>
              <a:ea typeface="+mn-ea"/>
              <a:cs typeface="+mn-cs"/>
            </a:rPr>
            <a:t>0.44</a:t>
          </a:r>
          <a:r>
            <a:rPr kumimoji="1" lang="ja-JP" altLang="ja-JP" sz="1100">
              <a:solidFill>
                <a:schemeClr val="dk1"/>
              </a:solidFill>
              <a:effectLst/>
              <a:latin typeface="+mn-lt"/>
              <a:ea typeface="+mn-ea"/>
              <a:cs typeface="+mn-cs"/>
            </a:rPr>
            <a:t>となった。沖縄県平均値より</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ポイント上回っているものの全国平均値には</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ポイント下回っており、類似団体内平均値には</a:t>
          </a:r>
          <a:r>
            <a:rPr kumimoji="1" lang="en-US" altLang="ja-JP" sz="1100">
              <a:solidFill>
                <a:schemeClr val="dk1"/>
              </a:solidFill>
              <a:effectLst/>
              <a:latin typeface="+mn-lt"/>
              <a:ea typeface="+mn-ea"/>
              <a:cs typeface="+mn-cs"/>
            </a:rPr>
            <a:t>0.19</a:t>
          </a:r>
          <a:r>
            <a:rPr kumimoji="1" lang="ja-JP" altLang="ja-JP" sz="1100">
              <a:solidFill>
                <a:schemeClr val="dk1"/>
              </a:solidFill>
              <a:effectLst/>
              <a:latin typeface="+mn-lt"/>
              <a:ea typeface="+mn-ea"/>
              <a:cs typeface="+mn-cs"/>
            </a:rPr>
            <a:t>ポイント下回っている。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57855</xdr:rowOff>
    </xdr:from>
    <xdr:to>
      <xdr:col>23</xdr:col>
      <xdr:colOff>133350</xdr:colOff>
      <xdr:row>44</xdr:row>
      <xdr:rowOff>57855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016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57855</xdr:rowOff>
    </xdr:from>
    <xdr:to>
      <xdr:col>19</xdr:col>
      <xdr:colOff>133350</xdr:colOff>
      <xdr:row>44</xdr:row>
      <xdr:rowOff>71261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71261</xdr:rowOff>
    </xdr:from>
    <xdr:to>
      <xdr:col>15</xdr:col>
      <xdr:colOff>82550</xdr:colOff>
      <xdr:row>44</xdr:row>
      <xdr:rowOff>71261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57855</xdr:rowOff>
    </xdr:from>
    <xdr:to>
      <xdr:col>11</xdr:col>
      <xdr:colOff>31750</xdr:colOff>
      <xdr:row>44</xdr:row>
      <xdr:rowOff>71261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7055</xdr:rowOff>
    </xdr:from>
    <xdr:to>
      <xdr:col>23</xdr:col>
      <xdr:colOff>184150</xdr:colOff>
      <xdr:row>44</xdr:row>
      <xdr:rowOff>108655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150582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2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7055</xdr:rowOff>
    </xdr:from>
    <xdr:to>
      <xdr:col>19</xdr:col>
      <xdr:colOff>184150</xdr:colOff>
      <xdr:row>44</xdr:row>
      <xdr:rowOff>108655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93432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3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20461</xdr:rowOff>
    </xdr:from>
    <xdr:to>
      <xdr:col>11</xdr:col>
      <xdr:colOff>82550</xdr:colOff>
      <xdr:row>44</xdr:row>
      <xdr:rowOff>122061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106838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7055</xdr:rowOff>
    </xdr:from>
    <xdr:to>
      <xdr:col>7</xdr:col>
      <xdr:colOff>31750</xdr:colOff>
      <xdr:row>44</xdr:row>
      <xdr:rowOff>108655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93432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経常収支比率は、沖縄県平均を</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ポイント下回った。収入のうち地方交付税が</a:t>
          </a:r>
          <a:r>
            <a:rPr kumimoji="1" lang="ja-JP" altLang="en-US" sz="1100">
              <a:solidFill>
                <a:schemeClr val="dk1"/>
              </a:solidFill>
              <a:effectLst/>
              <a:latin typeface="+mn-lt"/>
              <a:ea typeface="+mn-ea"/>
              <a:cs typeface="+mn-cs"/>
            </a:rPr>
            <a:t>追加交付に伴い</a:t>
          </a:r>
          <a:r>
            <a:rPr kumimoji="1" lang="en-US" altLang="ja-JP" sz="1100">
              <a:solidFill>
                <a:schemeClr val="dk1"/>
              </a:solidFill>
              <a:effectLst/>
              <a:latin typeface="+mn-lt"/>
              <a:ea typeface="+mn-ea"/>
              <a:cs typeface="+mn-cs"/>
            </a:rPr>
            <a:t>215,548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、地方税</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74,244</a:t>
          </a:r>
          <a:r>
            <a:rPr kumimoji="1" lang="ja-JP" altLang="ja-JP" sz="1100">
              <a:solidFill>
                <a:schemeClr val="dk1"/>
              </a:solidFill>
              <a:effectLst/>
              <a:latin typeface="+mn-lt"/>
              <a:ea typeface="+mn-ea"/>
              <a:cs typeface="+mn-cs"/>
            </a:rPr>
            <a:t>千円増となって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人口増加の影響による</a:t>
          </a:r>
          <a:r>
            <a:rPr kumimoji="1" lang="ja-JP" altLang="en-US" sz="1100">
              <a:solidFill>
                <a:schemeClr val="dk1"/>
              </a:solidFill>
              <a:effectLst/>
              <a:latin typeface="+mn-lt"/>
              <a:ea typeface="+mn-ea"/>
              <a:cs typeface="+mn-cs"/>
            </a:rPr>
            <a:t>ものと考える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同時に、人口増加に伴う保育所関係経費や障害者の訓練給付費、障害児通所支援費等の扶助費は未だに増加傾向であるため、今後も高い水準になると見込まれる。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2222</xdr:rowOff>
    </xdr:from>
    <xdr:to>
      <xdr:col>23</xdr:col>
      <xdr:colOff>133350</xdr:colOff>
      <xdr:row>62</xdr:row>
      <xdr:rowOff>92710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632122"/>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62</xdr:row>
      <xdr:rowOff>92710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3653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145097</xdr:rowOff>
    </xdr:from>
    <xdr:to>
      <xdr:col>15</xdr:col>
      <xdr:colOff>82550</xdr:colOff>
      <xdr:row>60</xdr:row>
      <xdr:rowOff>49530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89197"/>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145097</xdr:rowOff>
    </xdr:from>
    <xdr:to>
      <xdr:col>11</xdr:col>
      <xdr:colOff>31750</xdr:colOff>
      <xdr:row>60</xdr:row>
      <xdr:rowOff>79693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89197"/>
          <a:ext cx="8890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122872</xdr:rowOff>
    </xdr:from>
    <xdr:to>
      <xdr:col>23</xdr:col>
      <xdr:colOff>184150</xdr:colOff>
      <xdr:row>62</xdr:row>
      <xdr:rowOff>53022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139399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2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94297</xdr:rowOff>
    </xdr:from>
    <xdr:to>
      <xdr:col>11</xdr:col>
      <xdr:colOff>82550</xdr:colOff>
      <xdr:row>59</xdr:row>
      <xdr:rowOff>24447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34624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0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28893</xdr:rowOff>
    </xdr:from>
    <xdr:to>
      <xdr:col>7</xdr:col>
      <xdr:colOff>31750</xdr:colOff>
      <xdr:row>60</xdr:row>
      <xdr:rowOff>130493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140670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人件費ついては、前年比</a:t>
          </a:r>
          <a:r>
            <a:rPr kumimoji="1" lang="en-US" altLang="ja-JP" sz="1100">
              <a:solidFill>
                <a:schemeClr val="dk1"/>
              </a:solidFill>
              <a:effectLst/>
              <a:latin typeface="+mn-lt"/>
              <a:ea typeface="+mn-ea"/>
              <a:cs typeface="+mn-cs"/>
            </a:rPr>
            <a:t>783</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の増と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　物件費については、</a:t>
          </a:r>
          <a:r>
            <a:rPr kumimoji="1" lang="ja-JP" altLang="en-US" sz="1100">
              <a:solidFill>
                <a:schemeClr val="dk1"/>
              </a:solidFill>
              <a:effectLst/>
              <a:latin typeface="+mn-lt"/>
              <a:ea typeface="+mn-ea"/>
              <a:cs typeface="+mn-cs"/>
            </a:rPr>
            <a:t>学習用端末整備や給食センター調理用備品の整備等に</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114,505</a:t>
          </a:r>
          <a:r>
            <a:rPr kumimoji="1" lang="ja-JP" altLang="ja-JP" sz="1100">
              <a:solidFill>
                <a:schemeClr val="dk1"/>
              </a:solidFill>
              <a:effectLst/>
              <a:latin typeface="+mn-lt"/>
              <a:ea typeface="+mn-ea"/>
              <a:cs typeface="+mn-cs"/>
            </a:rPr>
            <a:t>千円増額となっている。</a:t>
          </a:r>
          <a:endParaRPr lang="ja-JP" altLang="ja-JP" sz="1400">
            <a:effectLst/>
          </a:endParaRPr>
        </a:p>
        <a:p>
          <a:r>
            <a:rPr kumimoji="1" lang="ja-JP" altLang="ja-JP" sz="1100">
              <a:solidFill>
                <a:schemeClr val="dk1"/>
              </a:solidFill>
              <a:effectLst/>
              <a:latin typeface="+mn-lt"/>
              <a:ea typeface="+mn-ea"/>
              <a:cs typeface="+mn-cs"/>
            </a:rPr>
            <a:t>　沖縄県平均と比較して、人件費・物件費等が低くなっている要因は、公立保育園を全て法人化し、法人保育園へ移行したため保育所の管理運営費の人件費がかからないこと、ごみ処理業務を南部広域行政組合、消防業務を島尻消防組合の一部事務組合が行っている</a:t>
          </a:r>
          <a:r>
            <a:rPr kumimoji="1" lang="ja-JP" altLang="en-US" sz="1100">
              <a:solidFill>
                <a:schemeClr val="dk1"/>
              </a:solidFill>
              <a:effectLst/>
              <a:latin typeface="+mn-lt"/>
              <a:ea typeface="+mn-ea"/>
              <a:cs typeface="+mn-cs"/>
            </a:rPr>
            <a:t>ことが影響している考える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170540</xdr:rowOff>
    </xdr:from>
    <xdr:to>
      <xdr:col>23</xdr:col>
      <xdr:colOff>133350</xdr:colOff>
      <xdr:row>83</xdr:row>
      <xdr:rowOff>46910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29440"/>
          <a:ext cx="838200" cy="4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138858</xdr:rowOff>
    </xdr:from>
    <xdr:to>
      <xdr:col>19</xdr:col>
      <xdr:colOff>133350</xdr:colOff>
      <xdr:row>82</xdr:row>
      <xdr:rowOff>170540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97758"/>
          <a:ext cx="889000" cy="3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71053</xdr:rowOff>
    </xdr:from>
    <xdr:to>
      <xdr:col>15</xdr:col>
      <xdr:colOff>82550</xdr:colOff>
      <xdr:row>82</xdr:row>
      <xdr:rowOff>138858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29953"/>
          <a:ext cx="889000" cy="6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71053</xdr:rowOff>
    </xdr:from>
    <xdr:to>
      <xdr:col>11</xdr:col>
      <xdr:colOff>31750</xdr:colOff>
      <xdr:row>82</xdr:row>
      <xdr:rowOff>93777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129953"/>
          <a:ext cx="889000" cy="2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167560</xdr:rowOff>
    </xdr:from>
    <xdr:to>
      <xdr:col>23</xdr:col>
      <xdr:colOff>184150</xdr:colOff>
      <xdr:row>83</xdr:row>
      <xdr:rowOff>97710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2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12637</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119740</xdr:rowOff>
    </xdr:from>
    <xdr:to>
      <xdr:col>19</xdr:col>
      <xdr:colOff>184150</xdr:colOff>
      <xdr:row>83</xdr:row>
      <xdr:rowOff>49890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7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60067</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47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88058</xdr:rowOff>
    </xdr:from>
    <xdr:to>
      <xdr:col>15</xdr:col>
      <xdr:colOff>133350</xdr:colOff>
      <xdr:row>83</xdr:row>
      <xdr:rowOff>18208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28385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1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20253</xdr:rowOff>
    </xdr:from>
    <xdr:to>
      <xdr:col>11</xdr:col>
      <xdr:colOff>82550</xdr:colOff>
      <xdr:row>82</xdr:row>
      <xdr:rowOff>121853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7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132030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4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42977</xdr:rowOff>
    </xdr:from>
    <xdr:to>
      <xdr:col>7</xdr:col>
      <xdr:colOff>31750</xdr:colOff>
      <xdr:row>82</xdr:row>
      <xdr:rowOff>144577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0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154754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7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カ年連続類似団体平均と同値となり、全国町村平均より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給与実態調査より経験年数階層区分の職員構成の階層（</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年以上の高卒者）の寄与率が一つの要因である。</a:t>
          </a:r>
          <a:endParaRPr lang="ja-JP" altLang="ja-JP" sz="1400">
            <a:effectLst/>
          </a:endParaRPr>
        </a:p>
        <a:p>
          <a:r>
            <a:rPr kumimoji="1" lang="ja-JP" altLang="ja-JP" sz="1100">
              <a:solidFill>
                <a:schemeClr val="dk1"/>
              </a:solidFill>
              <a:effectLst/>
              <a:latin typeface="+mn-lt"/>
              <a:ea typeface="+mn-ea"/>
              <a:cs typeface="+mn-cs"/>
            </a:rPr>
            <a:t>　今後も類似団体の状況を踏まえ、給与の適正化に努める。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31750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877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31750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48986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48986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5705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ポイント回った。類似団体平均より</a:t>
          </a:r>
          <a:r>
            <a:rPr kumimoji="1" lang="en-US" altLang="ja-JP" sz="1100">
              <a:solidFill>
                <a:schemeClr val="dk1"/>
              </a:solidFill>
              <a:effectLst/>
              <a:latin typeface="+mn-lt"/>
              <a:ea typeface="+mn-ea"/>
              <a:cs typeface="+mn-cs"/>
            </a:rPr>
            <a:t>0.79</a:t>
          </a:r>
          <a:r>
            <a:rPr kumimoji="1" lang="ja-JP" altLang="ja-JP" sz="1100">
              <a:solidFill>
                <a:schemeClr val="dk1"/>
              </a:solidFill>
              <a:effectLst/>
              <a:latin typeface="+mn-lt"/>
              <a:ea typeface="+mn-ea"/>
              <a:cs typeface="+mn-cs"/>
            </a:rPr>
            <a:t>ポイント、沖縄県平均より</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　要因は、平成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年度の合併時過剰だった職員数を定員適正化計画に基づき、新規採用職員の抑制を行い職員の減数を実施、その後人口増加に伴う行政サービスに対応するために、平成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年度定員管理計画を見直し、人口及び類似団体職員数を参考に職員の増を図ったが、人口増加の影響から類似団体と沖縄県平均値より下回る結果が続いている。</a:t>
          </a:r>
          <a:endParaRPr lang="ja-JP" altLang="ja-JP" sz="1400">
            <a:effectLst/>
          </a:endParaRPr>
        </a:p>
        <a:p>
          <a:r>
            <a:rPr kumimoji="1" lang="ja-JP" altLang="ja-JP" sz="1100">
              <a:solidFill>
                <a:schemeClr val="dk1"/>
              </a:solidFill>
              <a:effectLst/>
              <a:latin typeface="+mn-lt"/>
              <a:ea typeface="+mn-ea"/>
              <a:cs typeface="+mn-cs"/>
            </a:rPr>
            <a:t>　今後は定員管理計画や事務事業に沿った適正な職員配置に努める。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99130</xdr:rowOff>
    </xdr:from>
    <xdr:to>
      <xdr:col>81</xdr:col>
      <xdr:colOff>44450</xdr:colOff>
      <xdr:row>60</xdr:row>
      <xdr:rowOff>104493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386130"/>
          <a:ext cx="8382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104493</xdr:rowOff>
    </xdr:from>
    <xdr:to>
      <xdr:col>77</xdr:col>
      <xdr:colOff>44450</xdr:colOff>
      <xdr:row>60</xdr:row>
      <xdr:rowOff>123261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91493"/>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123261</xdr:rowOff>
    </xdr:from>
    <xdr:to>
      <xdr:col>72</xdr:col>
      <xdr:colOff>203200</xdr:colOff>
      <xdr:row>60</xdr:row>
      <xdr:rowOff>135326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41026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135326</xdr:rowOff>
    </xdr:from>
    <xdr:to>
      <xdr:col>68</xdr:col>
      <xdr:colOff>152400</xdr:colOff>
      <xdr:row>60</xdr:row>
      <xdr:rowOff>142029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422326"/>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48330</xdr:rowOff>
    </xdr:from>
    <xdr:to>
      <xdr:col>81</xdr:col>
      <xdr:colOff>95250</xdr:colOff>
      <xdr:row>60</xdr:row>
      <xdr:rowOff>149930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64857</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53693</xdr:rowOff>
    </xdr:from>
    <xdr:to>
      <xdr:col>77</xdr:col>
      <xdr:colOff>95250</xdr:colOff>
      <xdr:row>60</xdr:row>
      <xdr:rowOff>155293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4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165470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09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72461</xdr:rowOff>
    </xdr:from>
    <xdr:to>
      <xdr:col>73</xdr:col>
      <xdr:colOff>44450</xdr:colOff>
      <xdr:row>61</xdr:row>
      <xdr:rowOff>2611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12788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2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84526</xdr:rowOff>
    </xdr:from>
    <xdr:to>
      <xdr:col>68</xdr:col>
      <xdr:colOff>203200</xdr:colOff>
      <xdr:row>61</xdr:row>
      <xdr:rowOff>14676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24853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91229</xdr:rowOff>
    </xdr:from>
    <xdr:to>
      <xdr:col>64</xdr:col>
      <xdr:colOff>152400</xdr:colOff>
      <xdr:row>61</xdr:row>
      <xdr:rowOff>21379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31556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標準税収入等（住民税、固定資産税等）の増額、地方債残高の減少により、</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％で類似団体</a:t>
          </a:r>
          <a:r>
            <a:rPr kumimoji="1" lang="ja-JP" altLang="en-US" sz="1100">
              <a:solidFill>
                <a:schemeClr val="dk1"/>
              </a:solidFill>
              <a:effectLst/>
              <a:latin typeface="+mn-lt"/>
              <a:ea typeface="+mn-ea"/>
              <a:cs typeface="+mn-cs"/>
            </a:rPr>
            <a:t>及び沖縄県</a:t>
          </a:r>
          <a:r>
            <a:rPr kumimoji="1" lang="ja-JP" altLang="ja-JP" sz="1100">
              <a:solidFill>
                <a:schemeClr val="dk1"/>
              </a:solidFill>
              <a:effectLst/>
              <a:latin typeface="+mn-lt"/>
              <a:ea typeface="+mn-ea"/>
              <a:cs typeface="+mn-cs"/>
            </a:rPr>
            <a:t>平均より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継続事業として、都市公園整備や道路整備などの投資的事業に伴う地方債の発行はあるが計画的な償還により地方債残高が減少し、さらに町税、普通交付税の増となったため、公債費の負担が低くくなった。</a:t>
          </a:r>
          <a:r>
            <a:rPr kumimoji="1" lang="ja-JP" altLang="ja-JP" sz="1100">
              <a:solidFill>
                <a:schemeClr val="dk1"/>
              </a:solidFill>
              <a:effectLst/>
              <a:latin typeface="+mn-lt"/>
              <a:ea typeface="+mn-ea"/>
              <a:cs typeface="+mn-cs"/>
            </a:rPr>
            <a:t>今後も引き続き</a:t>
          </a:r>
          <a:r>
            <a:rPr kumimoji="1" lang="ja-JP" altLang="en-US" sz="1100">
              <a:solidFill>
                <a:schemeClr val="dk1"/>
              </a:solidFill>
              <a:effectLst/>
              <a:latin typeface="+mn-lt"/>
              <a:ea typeface="+mn-ea"/>
              <a:cs typeface="+mn-cs"/>
            </a:rPr>
            <a:t>、計画的に</a:t>
          </a:r>
          <a:r>
            <a:rPr kumimoji="1" lang="ja-JP" altLang="ja-JP" sz="1100">
              <a:solidFill>
                <a:schemeClr val="dk1"/>
              </a:solidFill>
              <a:effectLst/>
              <a:latin typeface="+mn-lt"/>
              <a:ea typeface="+mn-ea"/>
              <a:cs typeface="+mn-cs"/>
            </a:rPr>
            <a:t>地方債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借入</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、公債費の負担軽減に努める。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65617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263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65617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89746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665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121920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906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ポイント改善し類似団体内平均との差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ポイントとなり、全国平均より</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ポイント下回り、沖縄県平均と比較し</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ポイント下回る数値となっている。</a:t>
          </a:r>
          <a:r>
            <a:rPr kumimoji="1" lang="ja-JP" altLang="en-US" sz="1100">
              <a:solidFill>
                <a:schemeClr val="dk1"/>
              </a:solidFill>
              <a:effectLst/>
              <a:latin typeface="+mn-lt"/>
              <a:ea typeface="+mn-ea"/>
              <a:cs typeface="+mn-cs"/>
            </a:rPr>
            <a:t>計画的な地方債の発行や償還により地方債残高が減少し、充当可能基金の確保等もあり、実質的な負債の標準財政規模に対する割合が減少したことが要因と考える。</a:t>
          </a:r>
          <a:r>
            <a:rPr kumimoji="1" lang="ja-JP" altLang="ja-JP" sz="1100">
              <a:solidFill>
                <a:schemeClr val="dk1"/>
              </a:solidFill>
              <a:effectLst/>
              <a:latin typeface="+mn-lt"/>
              <a:ea typeface="+mn-ea"/>
              <a:cs typeface="+mn-cs"/>
            </a:rPr>
            <a:t>これまでの全国平均値との差については、合併以前の継続事業である都市公園整備事業や土地区画整理事業などの投資的事業に加え、合併特例債を活用した新庁舎建設や公立学校施設建設事業等による起債が要因であったと考えられる。今後も引き続き将来負担比率の上昇を抑えられるよう地方債の発行額を抑制し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117112</xdr:rowOff>
    </xdr:from>
    <xdr:to>
      <xdr:col>77</xdr:col>
      <xdr:colOff>44450</xdr:colOff>
      <xdr:row>14</xdr:row>
      <xdr:rowOff>62865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345962"/>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62865</xdr:rowOff>
    </xdr:from>
    <xdr:to>
      <xdr:col>72</xdr:col>
      <xdr:colOff>203200</xdr:colOff>
      <xdr:row>15</xdr:row>
      <xdr:rowOff>151674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463165"/>
          <a:ext cx="889000" cy="26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151674</xdr:rowOff>
    </xdr:from>
    <xdr:to>
      <xdr:col>68</xdr:col>
      <xdr:colOff>152400</xdr:colOff>
      <xdr:row>17</xdr:row>
      <xdr:rowOff>163830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723424"/>
          <a:ext cx="889000" cy="35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66312</xdr:rowOff>
    </xdr:from>
    <xdr:to>
      <xdr:col>77</xdr:col>
      <xdr:colOff>95250</xdr:colOff>
      <xdr:row>13</xdr:row>
      <xdr:rowOff>167912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2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152689</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381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xdr:rowOff>
    </xdr:from>
    <xdr:to>
      <xdr:col>73</xdr:col>
      <xdr:colOff>44450</xdr:colOff>
      <xdr:row>14</xdr:row>
      <xdr:rowOff>113665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4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98442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49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100874</xdr:rowOff>
    </xdr:from>
    <xdr:to>
      <xdr:col>68</xdr:col>
      <xdr:colOff>203200</xdr:colOff>
      <xdr:row>16</xdr:row>
      <xdr:rowOff>31024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15801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75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113030</xdr:rowOff>
    </xdr:from>
    <xdr:to>
      <xdr:col>64</xdr:col>
      <xdr:colOff>152400</xdr:colOff>
      <xdr:row>18</xdr:row>
      <xdr:rowOff>43180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27957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沖縄県八重瀬町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33,255
33,003
26.96
19,973,736
19,032,730
827,875
8,136,828
9,818,027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年度合併時、職員数を定員適正化計画に基づき、新規採用職員を抑制、その後、平成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年度において定員管理計画を見直しすることで、適正な定員配置となっていたが、近年は人口増加に伴い類似団体に比べ下回っている。</a:t>
          </a:r>
          <a:endParaRPr lang="ja-JP" altLang="ja-JP" sz="1400">
            <a:effectLst/>
          </a:endParaRPr>
        </a:p>
        <a:p>
          <a:r>
            <a:rPr kumimoji="1" lang="ja-JP" altLang="ja-JP" sz="1100">
              <a:solidFill>
                <a:schemeClr val="dk1"/>
              </a:solidFill>
              <a:effectLst/>
              <a:latin typeface="+mn-lt"/>
              <a:ea typeface="+mn-ea"/>
              <a:cs typeface="+mn-cs"/>
            </a:rPr>
            <a:t>　沖縄県平均とは</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ポイント下回り、全国平均では</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ポイント下回っている。今後も引き続き定員管理計画に基づき、適正な定員管理に努める。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620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7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17272</xdr:rowOff>
    </xdr:from>
    <xdr:to>
      <xdr:col>15</xdr:col>
      <xdr:colOff>98425</xdr:colOff>
      <xdr:row>36</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17272</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894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137922</xdr:rowOff>
    </xdr:from>
    <xdr:to>
      <xdr:col>11</xdr:col>
      <xdr:colOff>60325</xdr:colOff>
      <xdr:row>36</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78249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物件費については、前年度比</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ポイント上回っているが、類似団体平均より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ポイント下回っており、昨年に引き続き、類似団体内では高い順位となっている。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増の要因としては、給食センターの備品更新及び給食センター調理等業務委託料の増、生徒用学習者用端末整備に伴うものとなっている。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16</xdr:row>
      <xdr:rowOff>64135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58720"/>
          <a:ext cx="8382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144145</xdr:rowOff>
    </xdr:from>
    <xdr:to>
      <xdr:col>78</xdr:col>
      <xdr:colOff>69850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729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121285</xdr:rowOff>
    </xdr:from>
    <xdr:to>
      <xdr:col>73</xdr:col>
      <xdr:colOff>180975</xdr:colOff>
      <xdr:row>13</xdr:row>
      <xdr:rowOff>144145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501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86995</xdr:rowOff>
    </xdr:from>
    <xdr:to>
      <xdr:col>69</xdr:col>
      <xdr:colOff>92075</xdr:colOff>
      <xdr:row>13</xdr:row>
      <xdr:rowOff>121285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158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xdr:rowOff>
    </xdr:from>
    <xdr:to>
      <xdr:col>82</xdr:col>
      <xdr:colOff>158750</xdr:colOff>
      <xdr:row>16</xdr:row>
      <xdr:rowOff>114935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29862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0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93345</xdr:rowOff>
    </xdr:from>
    <xdr:to>
      <xdr:col>74</xdr:col>
      <xdr:colOff>31750</xdr:colOff>
      <xdr:row>14</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33672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9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70485</xdr:rowOff>
    </xdr:from>
    <xdr:to>
      <xdr:col>69</xdr:col>
      <xdr:colOff>142875</xdr:colOff>
      <xdr:row>14</xdr:row>
      <xdr:rowOff>635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10812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6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36195</xdr:rowOff>
    </xdr:from>
    <xdr:to>
      <xdr:col>65</xdr:col>
      <xdr:colOff>53975</xdr:colOff>
      <xdr:row>13</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26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147972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3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扶助費については、類似団体平均より</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ポイント上回っているが、沖縄県平均より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類似団体平均より高い要因は、土地区画整理事業等による宅地化に伴い人口増加によるもので、特に保育所関係経費や障害者に係る給付費及び支援費の伸びが要因と考えられる。</a:t>
          </a:r>
          <a:endParaRPr lang="ja-JP" altLang="ja-JP" sz="1400">
            <a:effectLst/>
          </a:endParaRPr>
        </a:p>
        <a:p>
          <a:r>
            <a:rPr kumimoji="1" lang="ja-JP" altLang="ja-JP" sz="1100">
              <a:solidFill>
                <a:schemeClr val="dk1"/>
              </a:solidFill>
              <a:effectLst/>
              <a:latin typeface="+mn-lt"/>
              <a:ea typeface="+mn-ea"/>
              <a:cs typeface="+mn-cs"/>
            </a:rPr>
            <a:t>　今後も増加が見込まれるため、資格審査等の適正化や各種手当の見直しを検討する。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161290</xdr:rowOff>
    </xdr:from>
    <xdr:to>
      <xdr:col>24</xdr:col>
      <xdr:colOff>25400</xdr:colOff>
      <xdr:row>58</xdr:row>
      <xdr:rowOff>44704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9339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78994</xdr:rowOff>
    </xdr:from>
    <xdr:to>
      <xdr:col>19</xdr:col>
      <xdr:colOff>187325</xdr:colOff>
      <xdr:row>57</xdr:row>
      <xdr:rowOff>161290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8516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159004</xdr:rowOff>
    </xdr:from>
    <xdr:to>
      <xdr:col>15</xdr:col>
      <xdr:colOff>98425</xdr:colOff>
      <xdr:row>57</xdr:row>
      <xdr:rowOff>78994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7602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159004</xdr:rowOff>
    </xdr:from>
    <xdr:to>
      <xdr:col>11</xdr:col>
      <xdr:colOff>9525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760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165354</xdr:rowOff>
    </xdr:from>
    <xdr:to>
      <xdr:col>24</xdr:col>
      <xdr:colOff>76200</xdr:colOff>
      <xdr:row>58</xdr:row>
      <xdr:rowOff>95504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137431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110490</xdr:rowOff>
    </xdr:from>
    <xdr:to>
      <xdr:col>20</xdr:col>
      <xdr:colOff>38100</xdr:colOff>
      <xdr:row>58</xdr:row>
      <xdr:rowOff>40640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25417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28194</xdr:rowOff>
    </xdr:from>
    <xdr:to>
      <xdr:col>15</xdr:col>
      <xdr:colOff>149225</xdr:colOff>
      <xdr:row>57</xdr:row>
      <xdr:rowOff>129794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114571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108204</xdr:rowOff>
    </xdr:from>
    <xdr:to>
      <xdr:col>11</xdr:col>
      <xdr:colOff>60325</xdr:colOff>
      <xdr:row>57</xdr:row>
      <xdr:rowOff>38354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23131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その他については、類似団体平均より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ポイント、沖縄県平均より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集落排水事業が特別会計から公営企業へ移行したことと、国民健康保険事業特別会計への赤字補てん繰出金の減が主な要因と考える。</a:t>
          </a:r>
          <a:endParaRPr lang="ja-JP" altLang="ja-JP" sz="1400">
            <a:effectLst/>
          </a:endParaRPr>
        </a:p>
        <a:p>
          <a:r>
            <a:rPr kumimoji="1" lang="ja-JP" altLang="ja-JP" sz="1100">
              <a:solidFill>
                <a:schemeClr val="dk1"/>
              </a:solidFill>
              <a:effectLst/>
              <a:latin typeface="+mn-lt"/>
              <a:ea typeface="+mn-ea"/>
              <a:cs typeface="+mn-cs"/>
            </a:rPr>
            <a:t>　国民健康保険事業特別会計への赤字補てん繰出金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依然としてあるため、今後は保険料の見直しや国民健康保険税の適正化を図ることで、負担軽減に努める。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120650</xdr:rowOff>
    </xdr:from>
    <xdr:to>
      <xdr:col>82</xdr:col>
      <xdr:colOff>107950</xdr:colOff>
      <xdr:row>58</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50400"/>
          <a:ext cx="8382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58</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29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38100</xdr:rowOff>
    </xdr:from>
    <xdr:to>
      <xdr:col>73</xdr:col>
      <xdr:colOff>180975</xdr:colOff>
      <xdr:row>57</xdr:row>
      <xdr:rowOff>57150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39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38100</xdr:rowOff>
    </xdr:from>
    <xdr:to>
      <xdr:col>69</xdr:col>
      <xdr:colOff>92075</xdr:colOff>
      <xdr:row>57</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39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69850</xdr:rowOff>
    </xdr:from>
    <xdr:to>
      <xdr:col>82</xdr:col>
      <xdr:colOff>158750</xdr:colOff>
      <xdr:row>56</xdr:row>
      <xdr:rowOff>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86377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158750</xdr:rowOff>
    </xdr:from>
    <xdr:to>
      <xdr:col>69</xdr:col>
      <xdr:colOff>142875</xdr:colOff>
      <xdr:row>56</xdr:row>
      <xdr:rowOff>88900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99077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補助費等については、前年度より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回り、全国平均</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沖縄県平均より</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特別会計から公営企業に移行した集落排水事業の補助金も要因の一つと考える。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消防業務及び塵芥処理・し尿処理等が一部事務組合となっていることが要因</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考える。今後は、負担金を交付する団体を調査し適正な事業執行に努める。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36</xdr:row>
      <xdr:rowOff>20320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0248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100330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24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100330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47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4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157497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49530</xdr:rowOff>
    </xdr:from>
    <xdr:to>
      <xdr:col>74</xdr:col>
      <xdr:colOff>31750</xdr:colOff>
      <xdr:row>35</xdr:row>
      <xdr:rowOff>151130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公債費については、類似団体平均より</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イント上回り、沖縄県平均とも、</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年度に市町村合併し、合併特例債を活用した区画整理事業や公立学校建設事業、庁舎建設等の新町建設計画に沿った事業を実施したことにより、他団体に比べ高い水準推移している。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の要因としては、</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一部繰り上げ償還を行ったことによるものである。引き続き地方債の発行抑制に努める。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78</xdr:row>
      <xdr:rowOff>163576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71500"/>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163576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372085"/>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165863</xdr:rowOff>
    </xdr:from>
    <xdr:to>
      <xdr:col>15</xdr:col>
      <xdr:colOff>98425</xdr:colOff>
      <xdr:row>77</xdr:row>
      <xdr:rowOff>170435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675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165863</xdr:rowOff>
    </xdr:from>
    <xdr:to>
      <xdr:col>11</xdr:col>
      <xdr:colOff>9525</xdr:colOff>
      <xdr:row>78</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3675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112776</xdr:rowOff>
    </xdr:from>
    <xdr:to>
      <xdr:col>20</xdr:col>
      <xdr:colOff>38100</xdr:colOff>
      <xdr:row>79</xdr:row>
      <xdr:rowOff>42926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27703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115063</xdr:rowOff>
    </xdr:from>
    <xdr:to>
      <xdr:col>11</xdr:col>
      <xdr:colOff>60325</xdr:colOff>
      <xdr:row>78</xdr:row>
      <xdr:rowOff>45213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29990</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公債費以外については、前年比</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ポイント上回っているものの類似団体平均より</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ポイント、沖縄県平均より</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類似団体では上位となっているが、今後も健全化を行うことで安定した財政運営に努める。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75</xdr:row>
      <xdr:rowOff>119380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1430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20320</xdr:rowOff>
    </xdr:from>
    <xdr:to>
      <xdr:col>78</xdr:col>
      <xdr:colOff>69850</xdr:colOff>
      <xdr:row>74</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707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39370</xdr:rowOff>
    </xdr:from>
    <xdr:to>
      <xdr:col>73</xdr:col>
      <xdr:colOff>180975</xdr:colOff>
      <xdr:row>74</xdr:row>
      <xdr:rowOff>20320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555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39370</xdr:rowOff>
    </xdr:from>
    <xdr:to>
      <xdr:col>69</xdr:col>
      <xdr:colOff>92075</xdr:colOff>
      <xdr:row>73</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5552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68580</xdr:rowOff>
    </xdr:from>
    <xdr:to>
      <xdr:col>82</xdr:col>
      <xdr:colOff>158750</xdr:colOff>
      <xdr:row>75</xdr:row>
      <xdr:rowOff>170180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85107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140970</xdr:rowOff>
    </xdr:from>
    <xdr:to>
      <xdr:col>74</xdr:col>
      <xdr:colOff>31750</xdr:colOff>
      <xdr:row>74</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81297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160020</xdr:rowOff>
    </xdr:from>
    <xdr:to>
      <xdr:col>69</xdr:col>
      <xdr:colOff>142875</xdr:colOff>
      <xdr:row>73</xdr:row>
      <xdr:rowOff>90170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100347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2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114300</xdr:rowOff>
    </xdr:from>
    <xdr:to>
      <xdr:col>65</xdr:col>
      <xdr:colOff>53975</xdr:colOff>
      <xdr:row>74</xdr:row>
      <xdr:rowOff>44450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54627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沖縄県八重瀬町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11493</xdr:rowOff>
    </xdr:from>
    <xdr:to>
      <xdr:col>29</xdr:col>
      <xdr:colOff>127000</xdr:colOff>
      <xdr:row>19</xdr:row>
      <xdr:rowOff>94056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16668"/>
          <a:ext cx="647700" cy="82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45187</xdr:rowOff>
    </xdr:from>
    <xdr:to>
      <xdr:col>26</xdr:col>
      <xdr:colOff>50800</xdr:colOff>
      <xdr:row>19</xdr:row>
      <xdr:rowOff>94056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50362"/>
          <a:ext cx="698500" cy="48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45187</xdr:rowOff>
    </xdr:from>
    <xdr:to>
      <xdr:col>22</xdr:col>
      <xdr:colOff>114300</xdr:colOff>
      <xdr:row>19</xdr:row>
      <xdr:rowOff>62852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0362"/>
          <a:ext cx="698500" cy="17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62852</xdr:rowOff>
    </xdr:from>
    <xdr:to>
      <xdr:col>18</xdr:col>
      <xdr:colOff>177800</xdr:colOff>
      <xdr:row>19</xdr:row>
      <xdr:rowOff>78727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8027"/>
          <a:ext cx="698500" cy="15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132143</xdr:rowOff>
    </xdr:from>
    <xdr:to>
      <xdr:col>29</xdr:col>
      <xdr:colOff>177800</xdr:colOff>
      <xdr:row>19</xdr:row>
      <xdr:rowOff>62293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5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104220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3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43256</xdr:rowOff>
    </xdr:from>
    <xdr:to>
      <xdr:col>26</xdr:col>
      <xdr:colOff>101600</xdr:colOff>
      <xdr:row>19</xdr:row>
      <xdr:rowOff>144856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8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129633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4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165837</xdr:rowOff>
    </xdr:from>
    <xdr:to>
      <xdr:col>22</xdr:col>
      <xdr:colOff>165100</xdr:colOff>
      <xdr:row>19</xdr:row>
      <xdr:rowOff>95987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9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106164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8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12052</xdr:rowOff>
    </xdr:from>
    <xdr:to>
      <xdr:col>19</xdr:col>
      <xdr:colOff>38100</xdr:colOff>
      <xdr:row>19</xdr:row>
      <xdr:rowOff>113652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7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123829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27927</xdr:rowOff>
    </xdr:from>
    <xdr:to>
      <xdr:col>15</xdr:col>
      <xdr:colOff>101600</xdr:colOff>
      <xdr:row>19</xdr:row>
      <xdr:rowOff>129527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3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139704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342295</xdr:rowOff>
    </xdr:from>
    <xdr:to>
      <xdr:col>29</xdr:col>
      <xdr:colOff>127000</xdr:colOff>
      <xdr:row>35</xdr:row>
      <xdr:rowOff>59746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09745"/>
          <a:ext cx="647700" cy="60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342295</xdr:rowOff>
    </xdr:from>
    <xdr:to>
      <xdr:col>26</xdr:col>
      <xdr:colOff>50800</xdr:colOff>
      <xdr:row>35</xdr:row>
      <xdr:rowOff>7831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09745"/>
          <a:ext cx="698500" cy="8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6139</xdr:rowOff>
    </xdr:from>
    <xdr:to>
      <xdr:col>22</xdr:col>
      <xdr:colOff>114300</xdr:colOff>
      <xdr:row>35</xdr:row>
      <xdr:rowOff>7831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16489"/>
          <a:ext cx="698500" cy="1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6139</xdr:rowOff>
    </xdr:from>
    <xdr:to>
      <xdr:col>18</xdr:col>
      <xdr:colOff>177800</xdr:colOff>
      <xdr:row>35</xdr:row>
      <xdr:rowOff>20358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16489"/>
          <a:ext cx="698500" cy="14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8946</xdr:rowOff>
    </xdr:from>
    <xdr:to>
      <xdr:col>29</xdr:col>
      <xdr:colOff>177800</xdr:colOff>
      <xdr:row>35</xdr:row>
      <xdr:rowOff>110546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19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323923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9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291495</xdr:rowOff>
    </xdr:from>
    <xdr:to>
      <xdr:col>26</xdr:col>
      <xdr:colOff>101600</xdr:colOff>
      <xdr:row>35</xdr:row>
      <xdr:rowOff>50195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58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60372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299931</xdr:rowOff>
    </xdr:from>
    <xdr:to>
      <xdr:col>22</xdr:col>
      <xdr:colOff>165100</xdr:colOff>
      <xdr:row>35</xdr:row>
      <xdr:rowOff>58631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67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68808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3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298239</xdr:rowOff>
    </xdr:from>
    <xdr:to>
      <xdr:col>19</xdr:col>
      <xdr:colOff>38100</xdr:colOff>
      <xdr:row>35</xdr:row>
      <xdr:rowOff>56939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6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67116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3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312458</xdr:rowOff>
    </xdr:from>
    <xdr:to>
      <xdr:col>15</xdr:col>
      <xdr:colOff>101600</xdr:colOff>
      <xdr:row>35</xdr:row>
      <xdr:rowOff>71158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7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81335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4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沖縄県八重瀬町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33,255
33,003
26.96
19,973,736
19,032,730
827,875
8,136,828
9,818,027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133397</xdr:rowOff>
    </xdr:from>
    <xdr:to>
      <xdr:col>24</xdr:col>
      <xdr:colOff>63500</xdr:colOff>
      <xdr:row>37</xdr:row>
      <xdr:rowOff>16191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5597"/>
          <a:ext cx="838200" cy="5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7520</xdr:rowOff>
    </xdr:from>
    <xdr:to>
      <xdr:col>19</xdr:col>
      <xdr:colOff>177800</xdr:colOff>
      <xdr:row>37</xdr:row>
      <xdr:rowOff>16191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51170"/>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7520</xdr:rowOff>
    </xdr:from>
    <xdr:to>
      <xdr:col>15</xdr:col>
      <xdr:colOff>50800</xdr:colOff>
      <xdr:row>37</xdr:row>
      <xdr:rowOff>9251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51170"/>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9251</xdr:rowOff>
    </xdr:from>
    <xdr:to>
      <xdr:col>10</xdr:col>
      <xdr:colOff>114300</xdr:colOff>
      <xdr:row>37</xdr:row>
      <xdr:rowOff>33646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52901"/>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82597</xdr:rowOff>
    </xdr:from>
    <xdr:to>
      <xdr:col>24</xdr:col>
      <xdr:colOff>114300</xdr:colOff>
      <xdr:row>37</xdr:row>
      <xdr:rowOff>12747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61024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136841</xdr:rowOff>
    </xdr:from>
    <xdr:to>
      <xdr:col>20</xdr:col>
      <xdr:colOff>38100</xdr:colOff>
      <xdr:row>37</xdr:row>
      <xdr:rowOff>66991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58118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128170</xdr:rowOff>
    </xdr:from>
    <xdr:to>
      <xdr:col>15</xdr:col>
      <xdr:colOff>101600</xdr:colOff>
      <xdr:row>37</xdr:row>
      <xdr:rowOff>58320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74847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7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129901</xdr:rowOff>
    </xdr:from>
    <xdr:to>
      <xdr:col>10</xdr:col>
      <xdr:colOff>165100</xdr:colOff>
      <xdr:row>37</xdr:row>
      <xdr:rowOff>60051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76578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154296</xdr:rowOff>
    </xdr:from>
    <xdr:to>
      <xdr:col>6</xdr:col>
      <xdr:colOff>38100</xdr:colOff>
      <xdr:row>37</xdr:row>
      <xdr:rowOff>84446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100973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56764</xdr:rowOff>
    </xdr:from>
    <xdr:to>
      <xdr:col>24</xdr:col>
      <xdr:colOff>63500</xdr:colOff>
      <xdr:row>57</xdr:row>
      <xdr:rowOff>80511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9414"/>
          <a:ext cx="838200" cy="2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80511</xdr:rowOff>
    </xdr:from>
    <xdr:to>
      <xdr:col>19</xdr:col>
      <xdr:colOff>177800</xdr:colOff>
      <xdr:row>57</xdr:row>
      <xdr:rowOff>130721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3161"/>
          <a:ext cx="889000" cy="5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130721</xdr:rowOff>
    </xdr:from>
    <xdr:to>
      <xdr:col>15</xdr:col>
      <xdr:colOff>50800</xdr:colOff>
      <xdr:row>58</xdr:row>
      <xdr:rowOff>57541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03371"/>
          <a:ext cx="889000" cy="9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10651</xdr:rowOff>
    </xdr:from>
    <xdr:to>
      <xdr:col>10</xdr:col>
      <xdr:colOff>114300</xdr:colOff>
      <xdr:row>58</xdr:row>
      <xdr:rowOff>57541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54751"/>
          <a:ext cx="889000" cy="4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5964</xdr:rowOff>
    </xdr:from>
    <xdr:to>
      <xdr:col>24</xdr:col>
      <xdr:colOff>114300</xdr:colOff>
      <xdr:row>57</xdr:row>
      <xdr:rowOff>107564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28841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3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29711</xdr:rowOff>
    </xdr:from>
    <xdr:to>
      <xdr:col>20</xdr:col>
      <xdr:colOff>38100</xdr:colOff>
      <xdr:row>57</xdr:row>
      <xdr:rowOff>131311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147838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7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79921</xdr:rowOff>
    </xdr:from>
    <xdr:to>
      <xdr:col>15</xdr:col>
      <xdr:colOff>101600</xdr:colOff>
      <xdr:row>58</xdr:row>
      <xdr:rowOff>10071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6741</xdr:rowOff>
    </xdr:from>
    <xdr:to>
      <xdr:col>10</xdr:col>
      <xdr:colOff>165100</xdr:colOff>
      <xdr:row>58</xdr:row>
      <xdr:rowOff>108341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99468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131301</xdr:rowOff>
    </xdr:from>
    <xdr:to>
      <xdr:col>6</xdr:col>
      <xdr:colOff>38100</xdr:colOff>
      <xdr:row>58</xdr:row>
      <xdr:rowOff>61451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77978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7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27732</xdr:rowOff>
    </xdr:from>
    <xdr:to>
      <xdr:col>24</xdr:col>
      <xdr:colOff>63500</xdr:colOff>
      <xdr:row>78</xdr:row>
      <xdr:rowOff>90185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0832"/>
          <a:ext cx="838200" cy="6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90185</xdr:rowOff>
    </xdr:from>
    <xdr:to>
      <xdr:col>19</xdr:col>
      <xdr:colOff>177800</xdr:colOff>
      <xdr:row>78</xdr:row>
      <xdr:rowOff>94438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63285"/>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94438</xdr:rowOff>
    </xdr:from>
    <xdr:to>
      <xdr:col>15</xdr:col>
      <xdr:colOff>50800</xdr:colOff>
      <xdr:row>78</xdr:row>
      <xdr:rowOff>103307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7538"/>
          <a:ext cx="8890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95946</xdr:rowOff>
    </xdr:from>
    <xdr:to>
      <xdr:col>10</xdr:col>
      <xdr:colOff>114300</xdr:colOff>
      <xdr:row>78</xdr:row>
      <xdr:rowOff>103307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69046"/>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148382</xdr:rowOff>
    </xdr:from>
    <xdr:to>
      <xdr:col>24</xdr:col>
      <xdr:colOff>114300</xdr:colOff>
      <xdr:row>78</xdr:row>
      <xdr:rowOff>78532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63309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39385</xdr:rowOff>
    </xdr:from>
    <xdr:to>
      <xdr:col>20</xdr:col>
      <xdr:colOff>38100</xdr:colOff>
      <xdr:row>78</xdr:row>
      <xdr:rowOff>140985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132112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0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43638</xdr:rowOff>
    </xdr:from>
    <xdr:to>
      <xdr:col>15</xdr:col>
      <xdr:colOff>101600</xdr:colOff>
      <xdr:row>78</xdr:row>
      <xdr:rowOff>145238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136365</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09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52507</xdr:rowOff>
    </xdr:from>
    <xdr:to>
      <xdr:col>10</xdr:col>
      <xdr:colOff>165100</xdr:colOff>
      <xdr:row>78</xdr:row>
      <xdr:rowOff>154107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145234</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18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45146</xdr:rowOff>
    </xdr:from>
    <xdr:to>
      <xdr:col>6</xdr:col>
      <xdr:colOff>38100</xdr:colOff>
      <xdr:row>78</xdr:row>
      <xdr:rowOff>146746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137873</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10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65982</xdr:rowOff>
    </xdr:from>
    <xdr:to>
      <xdr:col>24</xdr:col>
      <xdr:colOff>63500</xdr:colOff>
      <xdr:row>92</xdr:row>
      <xdr:rowOff>147788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67932"/>
          <a:ext cx="838200" cy="25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147788</xdr:rowOff>
    </xdr:from>
    <xdr:to>
      <xdr:col>19</xdr:col>
      <xdr:colOff>177800</xdr:colOff>
      <xdr:row>93</xdr:row>
      <xdr:rowOff>17050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921188"/>
          <a:ext cx="88900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126093</xdr:rowOff>
    </xdr:from>
    <xdr:to>
      <xdr:col>15</xdr:col>
      <xdr:colOff>50800</xdr:colOff>
      <xdr:row>93</xdr:row>
      <xdr:rowOff>17050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899493"/>
          <a:ext cx="8890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126093</xdr:rowOff>
    </xdr:from>
    <xdr:to>
      <xdr:col>10</xdr:col>
      <xdr:colOff>114300</xdr:colOff>
      <xdr:row>94</xdr:row>
      <xdr:rowOff>135727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899493"/>
          <a:ext cx="889000" cy="35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15182</xdr:rowOff>
    </xdr:from>
    <xdr:to>
      <xdr:col>24</xdr:col>
      <xdr:colOff>114300</xdr:colOff>
      <xdr:row>91</xdr:row>
      <xdr:rowOff>116782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6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139659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7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96988</xdr:rowOff>
    </xdr:from>
    <xdr:to>
      <xdr:col>20</xdr:col>
      <xdr:colOff>38100</xdr:colOff>
      <xdr:row>93</xdr:row>
      <xdr:rowOff>27138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87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43665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4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137700</xdr:rowOff>
    </xdr:from>
    <xdr:to>
      <xdr:col>15</xdr:col>
      <xdr:colOff>101600</xdr:colOff>
      <xdr:row>93</xdr:row>
      <xdr:rowOff>67850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84377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8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75293</xdr:rowOff>
    </xdr:from>
    <xdr:to>
      <xdr:col>10</xdr:col>
      <xdr:colOff>165100</xdr:colOff>
      <xdr:row>93</xdr:row>
      <xdr:rowOff>5443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84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21970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62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84927</xdr:rowOff>
    </xdr:from>
    <xdr:to>
      <xdr:col>6</xdr:col>
      <xdr:colOff>38100</xdr:colOff>
      <xdr:row>95</xdr:row>
      <xdr:rowOff>15077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31604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97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101371</xdr:rowOff>
    </xdr:from>
    <xdr:to>
      <xdr:col>55</xdr:col>
      <xdr:colOff>0</xdr:colOff>
      <xdr:row>37</xdr:row>
      <xdr:rowOff>105432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45021"/>
          <a:ext cx="838200" cy="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105432</xdr:rowOff>
    </xdr:from>
    <xdr:to>
      <xdr:col>50</xdr:col>
      <xdr:colOff>114300</xdr:colOff>
      <xdr:row>37</xdr:row>
      <xdr:rowOff>157596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49082"/>
          <a:ext cx="889000" cy="5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137784</xdr:rowOff>
    </xdr:from>
    <xdr:to>
      <xdr:col>45</xdr:col>
      <xdr:colOff>177800</xdr:colOff>
      <xdr:row>37</xdr:row>
      <xdr:rowOff>157596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48143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12250</xdr:rowOff>
    </xdr:from>
    <xdr:to>
      <xdr:col>41</xdr:col>
      <xdr:colOff>50800</xdr:colOff>
      <xdr:row>37</xdr:row>
      <xdr:rowOff>137784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98650"/>
          <a:ext cx="889000" cy="98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50571</xdr:rowOff>
    </xdr:from>
    <xdr:to>
      <xdr:col>55</xdr:col>
      <xdr:colOff>50800</xdr:colOff>
      <xdr:row>37</xdr:row>
      <xdr:rowOff>152171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73448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4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54632</xdr:rowOff>
    </xdr:from>
    <xdr:to>
      <xdr:col>50</xdr:col>
      <xdr:colOff>165100</xdr:colOff>
      <xdr:row>37</xdr:row>
      <xdr:rowOff>156232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9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1309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7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106796</xdr:rowOff>
    </xdr:from>
    <xdr:to>
      <xdr:col>46</xdr:col>
      <xdr:colOff>38100</xdr:colOff>
      <xdr:row>38</xdr:row>
      <xdr:rowOff>36947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504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28073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86984</xdr:rowOff>
    </xdr:from>
    <xdr:to>
      <xdr:col>41</xdr:col>
      <xdr:colOff>101600</xdr:colOff>
      <xdr:row>38</xdr:row>
      <xdr:rowOff>17134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3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33661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0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132900</xdr:rowOff>
    </xdr:from>
    <xdr:to>
      <xdr:col>36</xdr:col>
      <xdr:colOff>165100</xdr:colOff>
      <xdr:row>32</xdr:row>
      <xdr:rowOff>63050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54177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4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141906</xdr:rowOff>
    </xdr:from>
    <xdr:to>
      <xdr:col>55</xdr:col>
      <xdr:colOff>0</xdr:colOff>
      <xdr:row>57</xdr:row>
      <xdr:rowOff>61324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43106"/>
          <a:ext cx="8382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131231</xdr:rowOff>
    </xdr:from>
    <xdr:to>
      <xdr:col>50</xdr:col>
      <xdr:colOff>114300</xdr:colOff>
      <xdr:row>57</xdr:row>
      <xdr:rowOff>61324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32431"/>
          <a:ext cx="889000" cy="10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103849</xdr:rowOff>
    </xdr:from>
    <xdr:to>
      <xdr:col>45</xdr:col>
      <xdr:colOff>177800</xdr:colOff>
      <xdr:row>56</xdr:row>
      <xdr:rowOff>131231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05049"/>
          <a:ext cx="889000" cy="2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103849</xdr:rowOff>
    </xdr:from>
    <xdr:to>
      <xdr:col>41</xdr:col>
      <xdr:colOff>50800</xdr:colOff>
      <xdr:row>56</xdr:row>
      <xdr:rowOff>154948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05049"/>
          <a:ext cx="889000" cy="5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91106</xdr:rowOff>
    </xdr:from>
    <xdr:to>
      <xdr:col>55</xdr:col>
      <xdr:colOff>50800</xdr:colOff>
      <xdr:row>57</xdr:row>
      <xdr:rowOff>21256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69533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10524</xdr:rowOff>
    </xdr:from>
    <xdr:to>
      <xdr:col>50</xdr:col>
      <xdr:colOff>165100</xdr:colOff>
      <xdr:row>57</xdr:row>
      <xdr:rowOff>112124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103251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7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80431</xdr:rowOff>
    </xdr:from>
    <xdr:to>
      <xdr:col>46</xdr:col>
      <xdr:colOff>38100</xdr:colOff>
      <xdr:row>57</xdr:row>
      <xdr:rowOff>10581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8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53049</xdr:rowOff>
    </xdr:from>
    <xdr:to>
      <xdr:col>41</xdr:col>
      <xdr:colOff>101600</xdr:colOff>
      <xdr:row>56</xdr:row>
      <xdr:rowOff>154649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5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145776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4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104148</xdr:rowOff>
    </xdr:from>
    <xdr:to>
      <xdr:col>36</xdr:col>
      <xdr:colOff>165100</xdr:colOff>
      <xdr:row>57</xdr:row>
      <xdr:rowOff>34298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25425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9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62509</xdr:rowOff>
    </xdr:from>
    <xdr:to>
      <xdr:col>55</xdr:col>
      <xdr:colOff>0</xdr:colOff>
      <xdr:row>77</xdr:row>
      <xdr:rowOff>100400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64159"/>
          <a:ext cx="838200" cy="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160502</xdr:rowOff>
    </xdr:from>
    <xdr:to>
      <xdr:col>50</xdr:col>
      <xdr:colOff>114300</xdr:colOff>
      <xdr:row>77</xdr:row>
      <xdr:rowOff>100400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19252"/>
          <a:ext cx="889000" cy="28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12256</xdr:rowOff>
    </xdr:from>
    <xdr:to>
      <xdr:col>45</xdr:col>
      <xdr:colOff>177800</xdr:colOff>
      <xdr:row>75</xdr:row>
      <xdr:rowOff>160502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71006"/>
          <a:ext cx="889000" cy="14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12256</xdr:rowOff>
    </xdr:from>
    <xdr:to>
      <xdr:col>41</xdr:col>
      <xdr:colOff>50800</xdr:colOff>
      <xdr:row>76</xdr:row>
      <xdr:rowOff>20619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871006"/>
          <a:ext cx="889000" cy="17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11709</xdr:rowOff>
    </xdr:from>
    <xdr:to>
      <xdr:col>55</xdr:col>
      <xdr:colOff>50800</xdr:colOff>
      <xdr:row>77</xdr:row>
      <xdr:rowOff>113309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34586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6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49600</xdr:rowOff>
    </xdr:from>
    <xdr:to>
      <xdr:col>50</xdr:col>
      <xdr:colOff>165100</xdr:colOff>
      <xdr:row>77</xdr:row>
      <xdr:rowOff>151200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167727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109703</xdr:rowOff>
    </xdr:from>
    <xdr:to>
      <xdr:col>46</xdr:col>
      <xdr:colOff>38100</xdr:colOff>
      <xdr:row>76</xdr:row>
      <xdr:rowOff>39852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684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56380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4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132906</xdr:rowOff>
    </xdr:from>
    <xdr:to>
      <xdr:col>41</xdr:col>
      <xdr:colOff>101600</xdr:colOff>
      <xdr:row>75</xdr:row>
      <xdr:rowOff>63056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79583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59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141268</xdr:rowOff>
    </xdr:from>
    <xdr:to>
      <xdr:col>36</xdr:col>
      <xdr:colOff>165100</xdr:colOff>
      <xdr:row>76</xdr:row>
      <xdr:rowOff>71419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00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87945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43304</xdr:rowOff>
    </xdr:from>
    <xdr:to>
      <xdr:col>54</xdr:col>
      <xdr:colOff>189865</xdr:colOff>
      <xdr:row>97</xdr:row>
      <xdr:rowOff>149678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45254"/>
          <a:ext cx="1270" cy="113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153505</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78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149678</xdr:rowOff>
    </xdr:from>
    <xdr:to>
      <xdr:col>55</xdr:col>
      <xdr:colOff>88900</xdr:colOff>
      <xdr:row>97</xdr:row>
      <xdr:rowOff>149678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78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161431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2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43304</xdr:rowOff>
    </xdr:from>
    <xdr:to>
      <xdr:col>55</xdr:col>
      <xdr:colOff>88900</xdr:colOff>
      <xdr:row>91</xdr:row>
      <xdr:rowOff>43304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4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126629</xdr:rowOff>
    </xdr:from>
    <xdr:to>
      <xdr:col>55</xdr:col>
      <xdr:colOff>0</xdr:colOff>
      <xdr:row>97</xdr:row>
      <xdr:rowOff>164040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57279"/>
          <a:ext cx="838200" cy="3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141426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29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118549</xdr:rowOff>
    </xdr:from>
    <xdr:to>
      <xdr:col>55</xdr:col>
      <xdr:colOff>50800</xdr:colOff>
      <xdr:row>97</xdr:row>
      <xdr:rowOff>48699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134082</xdr:rowOff>
    </xdr:from>
    <xdr:to>
      <xdr:col>50</xdr:col>
      <xdr:colOff>114300</xdr:colOff>
      <xdr:row>97</xdr:row>
      <xdr:rowOff>164040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64732"/>
          <a:ext cx="889000" cy="2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152309</xdr:rowOff>
    </xdr:from>
    <xdr:to>
      <xdr:col>50</xdr:col>
      <xdr:colOff>165100</xdr:colOff>
      <xdr:row>97</xdr:row>
      <xdr:rowOff>82459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1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98986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8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134082</xdr:rowOff>
    </xdr:from>
    <xdr:to>
      <xdr:col>45</xdr:col>
      <xdr:colOff>177800</xdr:colOff>
      <xdr:row>97</xdr:row>
      <xdr:rowOff>162744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64732"/>
          <a:ext cx="889000" cy="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169664</xdr:rowOff>
    </xdr:from>
    <xdr:to>
      <xdr:col>46</xdr:col>
      <xdr:colOff>38100</xdr:colOff>
      <xdr:row>97</xdr:row>
      <xdr:rowOff>99814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116341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150975</xdr:rowOff>
    </xdr:from>
    <xdr:to>
      <xdr:col>41</xdr:col>
      <xdr:colOff>50800</xdr:colOff>
      <xdr:row>97</xdr:row>
      <xdr:rowOff>162744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81625"/>
          <a:ext cx="889000" cy="1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167630</xdr:rowOff>
    </xdr:from>
    <xdr:to>
      <xdr:col>41</xdr:col>
      <xdr:colOff>101600</xdr:colOff>
      <xdr:row>97</xdr:row>
      <xdr:rowOff>97780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2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150896</xdr:rowOff>
    </xdr:from>
    <xdr:to>
      <xdr:col>36</xdr:col>
      <xdr:colOff>165100</xdr:colOff>
      <xdr:row>97</xdr:row>
      <xdr:rowOff>81046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97573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75829</xdr:rowOff>
    </xdr:from>
    <xdr:to>
      <xdr:col>55</xdr:col>
      <xdr:colOff>50800</xdr:colOff>
      <xdr:row>98</xdr:row>
      <xdr:rowOff>5979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162206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2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113240</xdr:rowOff>
    </xdr:from>
    <xdr:to>
      <xdr:col>50</xdr:col>
      <xdr:colOff>165100</xdr:colOff>
      <xdr:row>98</xdr:row>
      <xdr:rowOff>43390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34517</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04428" y="1683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83282</xdr:rowOff>
    </xdr:from>
    <xdr:to>
      <xdr:col>46</xdr:col>
      <xdr:colOff>38100</xdr:colOff>
      <xdr:row>98</xdr:row>
      <xdr:rowOff>13432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0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111944</xdr:rowOff>
    </xdr:from>
    <xdr:to>
      <xdr:col>41</xdr:col>
      <xdr:colOff>101600</xdr:colOff>
      <xdr:row>98</xdr:row>
      <xdr:rowOff>42094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33221</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683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100175</xdr:rowOff>
    </xdr:from>
    <xdr:to>
      <xdr:col>36</xdr:col>
      <xdr:colOff>165100</xdr:colOff>
      <xdr:row>98</xdr:row>
      <xdr:rowOff>30325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21452</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68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122258</xdr:rowOff>
    </xdr:from>
    <xdr:to>
      <xdr:col>85</xdr:col>
      <xdr:colOff>127000</xdr:colOff>
      <xdr:row>38</xdr:row>
      <xdr:rowOff>127493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37358"/>
          <a:ext cx="8382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103718</xdr:rowOff>
    </xdr:from>
    <xdr:to>
      <xdr:col>81</xdr:col>
      <xdr:colOff>50800</xdr:colOff>
      <xdr:row>38</xdr:row>
      <xdr:rowOff>122258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18818"/>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103718</xdr:rowOff>
    </xdr:from>
    <xdr:to>
      <xdr:col>76</xdr:col>
      <xdr:colOff>114300</xdr:colOff>
      <xdr:row>38</xdr:row>
      <xdr:rowOff>113594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618818"/>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113594</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28694"/>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76693</xdr:rowOff>
    </xdr:from>
    <xdr:to>
      <xdr:col>85</xdr:col>
      <xdr:colOff>177800</xdr:colOff>
      <xdr:row>39</xdr:row>
      <xdr:rowOff>6843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9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4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71458</xdr:rowOff>
    </xdr:from>
    <xdr:to>
      <xdr:col>81</xdr:col>
      <xdr:colOff>101600</xdr:colOff>
      <xdr:row>39</xdr:row>
      <xdr:rowOff>1608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8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164185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67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52918</xdr:rowOff>
    </xdr:from>
    <xdr:to>
      <xdr:col>76</xdr:col>
      <xdr:colOff>165100</xdr:colOff>
      <xdr:row>38</xdr:row>
      <xdr:rowOff>154518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6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145645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6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62794</xdr:rowOff>
    </xdr:from>
    <xdr:to>
      <xdr:col>72</xdr:col>
      <xdr:colOff>38100</xdr:colOff>
      <xdr:row>38</xdr:row>
      <xdr:rowOff>164394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155521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7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102209</xdr:rowOff>
    </xdr:from>
    <xdr:to>
      <xdr:col>85</xdr:col>
      <xdr:colOff>127000</xdr:colOff>
      <xdr:row>76</xdr:row>
      <xdr:rowOff>83452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960959"/>
          <a:ext cx="838200" cy="1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102209</xdr:rowOff>
    </xdr:from>
    <xdr:to>
      <xdr:col>81</xdr:col>
      <xdr:colOff>50800</xdr:colOff>
      <xdr:row>76</xdr:row>
      <xdr:rowOff>37667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960959"/>
          <a:ext cx="889000" cy="10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22733</xdr:rowOff>
    </xdr:from>
    <xdr:to>
      <xdr:col>76</xdr:col>
      <xdr:colOff>114300</xdr:colOff>
      <xdr:row>76</xdr:row>
      <xdr:rowOff>37667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052933"/>
          <a:ext cx="8890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19762</xdr:rowOff>
    </xdr:from>
    <xdr:to>
      <xdr:col>71</xdr:col>
      <xdr:colOff>177800</xdr:colOff>
      <xdr:row>76</xdr:row>
      <xdr:rowOff>22733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49962"/>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32652</xdr:rowOff>
    </xdr:from>
    <xdr:to>
      <xdr:col>85</xdr:col>
      <xdr:colOff>177800</xdr:colOff>
      <xdr:row>76</xdr:row>
      <xdr:rowOff>134252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55528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1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51409</xdr:rowOff>
    </xdr:from>
    <xdr:to>
      <xdr:col>81</xdr:col>
      <xdr:colOff>101600</xdr:colOff>
      <xdr:row>75</xdr:row>
      <xdr:rowOff>153009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169536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8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158317</xdr:rowOff>
    </xdr:from>
    <xdr:to>
      <xdr:col>76</xdr:col>
      <xdr:colOff>165100</xdr:colOff>
      <xdr:row>76</xdr:row>
      <xdr:rowOff>88467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104995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9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143383</xdr:rowOff>
    </xdr:from>
    <xdr:to>
      <xdr:col>72</xdr:col>
      <xdr:colOff>38100</xdr:colOff>
      <xdr:row>76</xdr:row>
      <xdr:rowOff>73533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0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90060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7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140412</xdr:rowOff>
    </xdr:from>
    <xdr:to>
      <xdr:col>67</xdr:col>
      <xdr:colOff>101600</xdr:colOff>
      <xdr:row>76</xdr:row>
      <xdr:rowOff>70562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87089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48329</xdr:rowOff>
    </xdr:from>
    <xdr:to>
      <xdr:col>85</xdr:col>
      <xdr:colOff>127000</xdr:colOff>
      <xdr:row>97</xdr:row>
      <xdr:rowOff>78966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678979"/>
          <a:ext cx="838200" cy="3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78966</xdr:rowOff>
    </xdr:from>
    <xdr:to>
      <xdr:col>81</xdr:col>
      <xdr:colOff>50800</xdr:colOff>
      <xdr:row>97</xdr:row>
      <xdr:rowOff>110947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709616"/>
          <a:ext cx="8890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66503</xdr:rowOff>
    </xdr:from>
    <xdr:to>
      <xdr:col>76</xdr:col>
      <xdr:colOff>114300</xdr:colOff>
      <xdr:row>97</xdr:row>
      <xdr:rowOff>110947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697153"/>
          <a:ext cx="889000" cy="4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66503</xdr:rowOff>
    </xdr:from>
    <xdr:to>
      <xdr:col>71</xdr:col>
      <xdr:colOff>177800</xdr:colOff>
      <xdr:row>97</xdr:row>
      <xdr:rowOff>139508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697153"/>
          <a:ext cx="889000" cy="7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168979</xdr:rowOff>
    </xdr:from>
    <xdr:to>
      <xdr:col>85</xdr:col>
      <xdr:colOff>177800</xdr:colOff>
      <xdr:row>97</xdr:row>
      <xdr:rowOff>99129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62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20406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28166</xdr:rowOff>
    </xdr:from>
    <xdr:to>
      <xdr:col>81</xdr:col>
      <xdr:colOff>101600</xdr:colOff>
      <xdr:row>97</xdr:row>
      <xdr:rowOff>129766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65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146293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4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60147</xdr:rowOff>
    </xdr:from>
    <xdr:to>
      <xdr:col>76</xdr:col>
      <xdr:colOff>165100</xdr:colOff>
      <xdr:row>97</xdr:row>
      <xdr:rowOff>161747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69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6824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15703</xdr:rowOff>
    </xdr:from>
    <xdr:to>
      <xdr:col>72</xdr:col>
      <xdr:colOff>38100</xdr:colOff>
      <xdr:row>97</xdr:row>
      <xdr:rowOff>117303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64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133830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2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88708</xdr:rowOff>
    </xdr:from>
    <xdr:to>
      <xdr:col>67</xdr:col>
      <xdr:colOff>101600</xdr:colOff>
      <xdr:row>98</xdr:row>
      <xdr:rowOff>18858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1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35385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9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117297</xdr:rowOff>
    </xdr:from>
    <xdr:to>
      <xdr:col>116</xdr:col>
      <xdr:colOff>63500</xdr:colOff>
      <xdr:row>58</xdr:row>
      <xdr:rowOff>120772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61397"/>
          <a:ext cx="8382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111720</xdr:rowOff>
    </xdr:from>
    <xdr:to>
      <xdr:col>111</xdr:col>
      <xdr:colOff>177800</xdr:colOff>
      <xdr:row>58</xdr:row>
      <xdr:rowOff>120772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55820"/>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111720</xdr:rowOff>
    </xdr:from>
    <xdr:to>
      <xdr:col>107</xdr:col>
      <xdr:colOff>50800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055820"/>
          <a:ext cx="889000" cy="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66497</xdr:rowOff>
    </xdr:from>
    <xdr:to>
      <xdr:col>116</xdr:col>
      <xdr:colOff>114300</xdr:colOff>
      <xdr:row>58</xdr:row>
      <xdr:rowOff>168097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69972</xdr:rowOff>
    </xdr:from>
    <xdr:to>
      <xdr:col>112</xdr:col>
      <xdr:colOff>38100</xdr:colOff>
      <xdr:row>59</xdr:row>
      <xdr:rowOff>122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162699</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06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60920</xdr:rowOff>
    </xdr:from>
    <xdr:to>
      <xdr:col>107</xdr:col>
      <xdr:colOff>101600</xdr:colOff>
      <xdr:row>58</xdr:row>
      <xdr:rowOff>162520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153647</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097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130262</xdr:rowOff>
    </xdr:from>
    <xdr:to>
      <xdr:col>116</xdr:col>
      <xdr:colOff>63500</xdr:colOff>
      <xdr:row>76</xdr:row>
      <xdr:rowOff>55705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817562"/>
          <a:ext cx="838200" cy="26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130262</xdr:rowOff>
    </xdr:from>
    <xdr:to>
      <xdr:col>111</xdr:col>
      <xdr:colOff>177800</xdr:colOff>
      <xdr:row>75</xdr:row>
      <xdr:rowOff>142117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17562"/>
          <a:ext cx="889000" cy="18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142117</xdr:rowOff>
    </xdr:from>
    <xdr:to>
      <xdr:col>107</xdr:col>
      <xdr:colOff>50800</xdr:colOff>
      <xdr:row>76</xdr:row>
      <xdr:rowOff>47476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00086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112758</xdr:rowOff>
    </xdr:from>
    <xdr:to>
      <xdr:col>102</xdr:col>
      <xdr:colOff>114300</xdr:colOff>
      <xdr:row>76</xdr:row>
      <xdr:rowOff>47476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71508"/>
          <a:ext cx="889000" cy="10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4905</xdr:rowOff>
    </xdr:from>
    <xdr:to>
      <xdr:col>116</xdr:col>
      <xdr:colOff>114300</xdr:colOff>
      <xdr:row>76</xdr:row>
      <xdr:rowOff>106505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3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154782</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1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79462</xdr:rowOff>
    </xdr:from>
    <xdr:to>
      <xdr:col>112</xdr:col>
      <xdr:colOff>38100</xdr:colOff>
      <xdr:row>75</xdr:row>
      <xdr:rowOff>9612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6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26139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4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91317</xdr:rowOff>
    </xdr:from>
    <xdr:to>
      <xdr:col>107</xdr:col>
      <xdr:colOff>101600</xdr:colOff>
      <xdr:row>76</xdr:row>
      <xdr:rowOff>21467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5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37994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2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168126</xdr:rowOff>
    </xdr:from>
    <xdr:to>
      <xdr:col>102</xdr:col>
      <xdr:colOff>165100</xdr:colOff>
      <xdr:row>76</xdr:row>
      <xdr:rowOff>98276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2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114803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0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61958</xdr:rowOff>
    </xdr:from>
    <xdr:to>
      <xdr:col>98</xdr:col>
      <xdr:colOff>38100</xdr:colOff>
      <xdr:row>75</xdr:row>
      <xdr:rowOff>163559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920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8635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歳出決算額の住民一人当たりの額は</a:t>
          </a:r>
          <a:r>
            <a:rPr kumimoji="1" lang="en-US" altLang="ja-JP" sz="1100">
              <a:solidFill>
                <a:schemeClr val="dk1"/>
              </a:solidFill>
              <a:effectLst/>
              <a:latin typeface="+mn-lt"/>
              <a:ea typeface="+mn-ea"/>
              <a:cs typeface="+mn-cs"/>
            </a:rPr>
            <a:t>572</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となっている。本町の特徴は扶助費、公債費、普通建設事業費（うち新規整備）が類似団体内で高い順位となっている。</a:t>
          </a:r>
          <a:endParaRPr lang="ja-JP" altLang="ja-JP" sz="1400">
            <a:effectLst/>
          </a:endParaRPr>
        </a:p>
        <a:p>
          <a:r>
            <a:rPr kumimoji="1" lang="ja-JP" altLang="ja-JP" sz="1100">
              <a:solidFill>
                <a:schemeClr val="dk1"/>
              </a:solidFill>
              <a:effectLst/>
              <a:latin typeface="+mn-lt"/>
              <a:ea typeface="+mn-ea"/>
              <a:cs typeface="+mn-cs"/>
            </a:rPr>
            <a:t>　特に扶助費については、金額は若干増加し、類似団体内順位</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位と毎年高水準値となっている。要因としては、人口増加に伴い児童数が増加し、法人保育園等に対する扶助費が増額したことや、障害者への給付費が増額したことによる。</a:t>
          </a:r>
          <a:endParaRPr lang="ja-JP" altLang="ja-JP" sz="1400">
            <a:effectLst/>
          </a:endParaRPr>
        </a:p>
        <a:p>
          <a:r>
            <a:rPr kumimoji="1" lang="ja-JP" altLang="ja-JP" sz="1100">
              <a:solidFill>
                <a:schemeClr val="dk1"/>
              </a:solidFill>
              <a:effectLst/>
              <a:latin typeface="+mn-lt"/>
              <a:ea typeface="+mn-ea"/>
              <a:cs typeface="+mn-cs"/>
            </a:rPr>
            <a:t>　普通建設事業費（うち新規整備）については、</a:t>
          </a:r>
          <a:r>
            <a:rPr kumimoji="1" lang="ja-JP" altLang="en-US" sz="1100">
              <a:solidFill>
                <a:schemeClr val="dk1"/>
              </a:solidFill>
              <a:effectLst/>
              <a:latin typeface="+mn-lt"/>
              <a:ea typeface="+mn-ea"/>
              <a:cs typeface="+mn-cs"/>
            </a:rPr>
            <a:t>ため池等整備事業（友寄・宜次地区）、道路整備工事（沖縄振興公共投資）、東風平小学校増築工、安全・安心対策事業工事費（公共投資）、町営住宅解体工事、特定地域経営支援対策事業（ピーマン）など</a:t>
          </a:r>
          <a:r>
            <a:rPr kumimoji="1" lang="ja-JP" altLang="ja-JP" sz="1100">
              <a:solidFill>
                <a:schemeClr val="dk1"/>
              </a:solidFill>
              <a:effectLst/>
              <a:latin typeface="+mn-lt"/>
              <a:ea typeface="+mn-ea"/>
              <a:cs typeface="+mn-cs"/>
            </a:rPr>
            <a:t>の事業が</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、類似団体内</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位</a:t>
          </a:r>
          <a:r>
            <a:rPr kumimoji="1" lang="ja-JP" altLang="en-US" sz="1100">
              <a:solidFill>
                <a:schemeClr val="dk1"/>
              </a:solidFill>
              <a:effectLst/>
              <a:latin typeface="+mn-lt"/>
              <a:ea typeface="+mn-ea"/>
              <a:cs typeface="+mn-cs"/>
            </a:rPr>
            <a:t>と高い順位と</a:t>
          </a:r>
          <a:r>
            <a:rPr kumimoji="1" lang="ja-JP" altLang="ja-JP" sz="1100">
              <a:solidFill>
                <a:schemeClr val="dk1"/>
              </a:solidFill>
              <a:effectLst/>
              <a:latin typeface="+mn-lt"/>
              <a:ea typeface="+mn-ea"/>
              <a:cs typeface="+mn-cs"/>
            </a:rPr>
            <a:t>なっている。公債費については、令和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に繰上げ</a:t>
          </a:r>
          <a:r>
            <a:rPr kumimoji="1" lang="ja-JP" altLang="ja-JP" sz="1100">
              <a:solidFill>
                <a:schemeClr val="dk1"/>
              </a:solidFill>
              <a:effectLst/>
              <a:latin typeface="+mn-lt"/>
              <a:ea typeface="+mn-ea"/>
              <a:cs typeface="+mn-cs"/>
            </a:rPr>
            <a:t>償還を行ったこと</a:t>
          </a:r>
          <a:r>
            <a:rPr kumimoji="1" lang="ja-JP" altLang="en-US" sz="1100">
              <a:solidFill>
                <a:schemeClr val="dk1"/>
              </a:solidFill>
              <a:effectLst/>
              <a:latin typeface="+mn-lt"/>
              <a:ea typeface="+mn-ea"/>
              <a:cs typeface="+mn-cs"/>
            </a:rPr>
            <a:t>が減の要因の一つと</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今後は、扶助費の一人当たりのコストを全国平均へ近づけるよう調査分析を行い対策を図る。普通建設事業及び公債費については、</a:t>
          </a:r>
          <a:r>
            <a:rPr kumimoji="1" lang="ja-JP" altLang="en-US" sz="1100">
              <a:solidFill>
                <a:schemeClr val="dk1"/>
              </a:solidFill>
              <a:effectLst/>
              <a:latin typeface="+mn-lt"/>
              <a:ea typeface="+mn-ea"/>
              <a:cs typeface="+mn-cs"/>
            </a:rPr>
            <a:t>計画的な</a:t>
          </a:r>
          <a:r>
            <a:rPr kumimoji="1" lang="ja-JP" altLang="ja-JP" sz="1100">
              <a:solidFill>
                <a:schemeClr val="dk1"/>
              </a:solidFill>
              <a:effectLst/>
              <a:latin typeface="+mn-lt"/>
              <a:ea typeface="+mn-ea"/>
              <a:cs typeface="+mn-cs"/>
            </a:rPr>
            <a:t>地方債の発行</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、全国平均のコストに近づけるよう努める。</a:t>
          </a:r>
          <a:endParaRPr lang="ja-JP" altLang="ja-JP" sz="14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沖縄県八重瀬町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33,255
33,003
26.96
19,973,736
19,032,730
827,875
8,136,828
9,818,027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28067</xdr:rowOff>
    </xdr:from>
    <xdr:to>
      <xdr:col>24</xdr:col>
      <xdr:colOff>63500</xdr:colOff>
      <xdr:row>36</xdr:row>
      <xdr:rowOff>50546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00267"/>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28067</xdr:rowOff>
    </xdr:from>
    <xdr:to>
      <xdr:col>19</xdr:col>
      <xdr:colOff>177800</xdr:colOff>
      <xdr:row>36</xdr:row>
      <xdr:rowOff>33020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0026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33020</xdr:rowOff>
    </xdr:from>
    <xdr:to>
      <xdr:col>15</xdr:col>
      <xdr:colOff>50800</xdr:colOff>
      <xdr:row>36</xdr:row>
      <xdr:rowOff>87122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5220"/>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68834</xdr:rowOff>
    </xdr:from>
    <xdr:to>
      <xdr:col>10</xdr:col>
      <xdr:colOff>114300</xdr:colOff>
      <xdr:row>36</xdr:row>
      <xdr:rowOff>87122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103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171196</xdr:rowOff>
    </xdr:from>
    <xdr:to>
      <xdr:col>24</xdr:col>
      <xdr:colOff>114300</xdr:colOff>
      <xdr:row>36</xdr:row>
      <xdr:rowOff>101346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149623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148717</xdr:rowOff>
    </xdr:from>
    <xdr:to>
      <xdr:col>20</xdr:col>
      <xdr:colOff>38100</xdr:colOff>
      <xdr:row>36</xdr:row>
      <xdr:rowOff>78867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69994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153670</xdr:rowOff>
    </xdr:from>
    <xdr:to>
      <xdr:col>15</xdr:col>
      <xdr:colOff>101600</xdr:colOff>
      <xdr:row>36</xdr:row>
      <xdr:rowOff>83820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36322</xdr:rowOff>
    </xdr:from>
    <xdr:to>
      <xdr:col>10</xdr:col>
      <xdr:colOff>165100</xdr:colOff>
      <xdr:row>36</xdr:row>
      <xdr:rowOff>137922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129049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18034</xdr:rowOff>
    </xdr:from>
    <xdr:to>
      <xdr:col>6</xdr:col>
      <xdr:colOff>38100</xdr:colOff>
      <xdr:row>36</xdr:row>
      <xdr:rowOff>119634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110761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135985</xdr:rowOff>
    </xdr:from>
    <xdr:to>
      <xdr:col>24</xdr:col>
      <xdr:colOff>63500</xdr:colOff>
      <xdr:row>57</xdr:row>
      <xdr:rowOff>4182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37185"/>
          <a:ext cx="838200" cy="3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4182</xdr:rowOff>
    </xdr:from>
    <xdr:to>
      <xdr:col>19</xdr:col>
      <xdr:colOff>177800</xdr:colOff>
      <xdr:row>57</xdr:row>
      <xdr:rowOff>47003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76832"/>
          <a:ext cx="889000" cy="4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35923</xdr:rowOff>
    </xdr:from>
    <xdr:to>
      <xdr:col>15</xdr:col>
      <xdr:colOff>50800</xdr:colOff>
      <xdr:row>57</xdr:row>
      <xdr:rowOff>47003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08573"/>
          <a:ext cx="889000" cy="1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60071</xdr:rowOff>
    </xdr:from>
    <xdr:to>
      <xdr:col>10</xdr:col>
      <xdr:colOff>114300</xdr:colOff>
      <xdr:row>57</xdr:row>
      <xdr:rowOff>35923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89821"/>
          <a:ext cx="889000" cy="31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85185</xdr:rowOff>
    </xdr:from>
    <xdr:to>
      <xdr:col>24</xdr:col>
      <xdr:colOff>114300</xdr:colOff>
      <xdr:row>57</xdr:row>
      <xdr:rowOff>15335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108062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124832</xdr:rowOff>
    </xdr:from>
    <xdr:to>
      <xdr:col>20</xdr:col>
      <xdr:colOff>38100</xdr:colOff>
      <xdr:row>57</xdr:row>
      <xdr:rowOff>54982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71509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0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167653</xdr:rowOff>
    </xdr:from>
    <xdr:to>
      <xdr:col>15</xdr:col>
      <xdr:colOff>101600</xdr:colOff>
      <xdr:row>57</xdr:row>
      <xdr:rowOff>97803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114330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156573</xdr:rowOff>
    </xdr:from>
    <xdr:to>
      <xdr:col>10</xdr:col>
      <xdr:colOff>165100</xdr:colOff>
      <xdr:row>57</xdr:row>
      <xdr:rowOff>86723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103250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9271</xdr:rowOff>
    </xdr:from>
    <xdr:to>
      <xdr:col>6</xdr:col>
      <xdr:colOff>38100</xdr:colOff>
      <xdr:row>55</xdr:row>
      <xdr:rowOff>110871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3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127398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1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19685</xdr:rowOff>
    </xdr:from>
    <xdr:to>
      <xdr:col>24</xdr:col>
      <xdr:colOff>63500</xdr:colOff>
      <xdr:row>73</xdr:row>
      <xdr:rowOff>21765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364085"/>
          <a:ext cx="838200" cy="17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21765</xdr:rowOff>
    </xdr:from>
    <xdr:to>
      <xdr:col>19</xdr:col>
      <xdr:colOff>177800</xdr:colOff>
      <xdr:row>73</xdr:row>
      <xdr:rowOff>138168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537615"/>
          <a:ext cx="889000" cy="11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70907</xdr:rowOff>
    </xdr:from>
    <xdr:to>
      <xdr:col>15</xdr:col>
      <xdr:colOff>50800</xdr:colOff>
      <xdr:row>73</xdr:row>
      <xdr:rowOff>138168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586757"/>
          <a:ext cx="889000" cy="6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70907</xdr:rowOff>
    </xdr:from>
    <xdr:to>
      <xdr:col>10</xdr:col>
      <xdr:colOff>114300</xdr:colOff>
      <xdr:row>75</xdr:row>
      <xdr:rowOff>21361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586757"/>
          <a:ext cx="889000" cy="29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140335</xdr:rowOff>
    </xdr:from>
    <xdr:to>
      <xdr:col>24</xdr:col>
      <xdr:colOff>114300</xdr:colOff>
      <xdr:row>72</xdr:row>
      <xdr:rowOff>70485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1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163212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1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142415</xdr:rowOff>
    </xdr:from>
    <xdr:to>
      <xdr:col>20</xdr:col>
      <xdr:colOff>38100</xdr:colOff>
      <xdr:row>73</xdr:row>
      <xdr:rowOff>72565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89092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6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87368</xdr:rowOff>
    </xdr:from>
    <xdr:to>
      <xdr:col>15</xdr:col>
      <xdr:colOff>101600</xdr:colOff>
      <xdr:row>74</xdr:row>
      <xdr:rowOff>17518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34045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20107</xdr:rowOff>
    </xdr:from>
    <xdr:to>
      <xdr:col>10</xdr:col>
      <xdr:colOff>165100</xdr:colOff>
      <xdr:row>73</xdr:row>
      <xdr:rowOff>121707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5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138234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1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142011</xdr:rowOff>
    </xdr:from>
    <xdr:to>
      <xdr:col>6</xdr:col>
      <xdr:colOff>38100</xdr:colOff>
      <xdr:row>75</xdr:row>
      <xdr:rowOff>72161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88688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0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85384</xdr:rowOff>
    </xdr:from>
    <xdr:to>
      <xdr:col>24</xdr:col>
      <xdr:colOff>63500</xdr:colOff>
      <xdr:row>98</xdr:row>
      <xdr:rowOff>99054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87484"/>
          <a:ext cx="8382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85384</xdr:rowOff>
    </xdr:from>
    <xdr:to>
      <xdr:col>19</xdr:col>
      <xdr:colOff>177800</xdr:colOff>
      <xdr:row>98</xdr:row>
      <xdr:rowOff>96174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87484"/>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96174</xdr:rowOff>
    </xdr:from>
    <xdr:to>
      <xdr:col>15</xdr:col>
      <xdr:colOff>50800</xdr:colOff>
      <xdr:row>98</xdr:row>
      <xdr:rowOff>114889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98274"/>
          <a:ext cx="889000" cy="1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114889</xdr:rowOff>
    </xdr:from>
    <xdr:to>
      <xdr:col>10</xdr:col>
      <xdr:colOff>114300</xdr:colOff>
      <xdr:row>99</xdr:row>
      <xdr:rowOff>68849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16989"/>
          <a:ext cx="889000" cy="12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48254</xdr:rowOff>
    </xdr:from>
    <xdr:to>
      <xdr:col>24</xdr:col>
      <xdr:colOff>114300</xdr:colOff>
      <xdr:row>98</xdr:row>
      <xdr:rowOff>149854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26681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34584</xdr:rowOff>
    </xdr:from>
    <xdr:to>
      <xdr:col>20</xdr:col>
      <xdr:colOff>38100</xdr:colOff>
      <xdr:row>98</xdr:row>
      <xdr:rowOff>136184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2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45374</xdr:rowOff>
    </xdr:from>
    <xdr:to>
      <xdr:col>15</xdr:col>
      <xdr:colOff>101600</xdr:colOff>
      <xdr:row>98</xdr:row>
      <xdr:rowOff>146974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138101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64089</xdr:rowOff>
    </xdr:from>
    <xdr:to>
      <xdr:col>10</xdr:col>
      <xdr:colOff>165100</xdr:colOff>
      <xdr:row>98</xdr:row>
      <xdr:rowOff>165689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156816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5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18049</xdr:rowOff>
    </xdr:from>
    <xdr:to>
      <xdr:col>6</xdr:col>
      <xdr:colOff>38100</xdr:colOff>
      <xdr:row>99</xdr:row>
      <xdr:rowOff>119649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9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110776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101543</xdr:rowOff>
    </xdr:from>
    <xdr:to>
      <xdr:col>55</xdr:col>
      <xdr:colOff>0</xdr:colOff>
      <xdr:row>57</xdr:row>
      <xdr:rowOff>29648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02743"/>
          <a:ext cx="838200" cy="9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29648</xdr:rowOff>
    </xdr:from>
    <xdr:to>
      <xdr:col>50</xdr:col>
      <xdr:colOff>114300</xdr:colOff>
      <xdr:row>57</xdr:row>
      <xdr:rowOff>122136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02298"/>
          <a:ext cx="889000" cy="9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47060</xdr:rowOff>
    </xdr:from>
    <xdr:to>
      <xdr:col>45</xdr:col>
      <xdr:colOff>177800</xdr:colOff>
      <xdr:row>57</xdr:row>
      <xdr:rowOff>122136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19710"/>
          <a:ext cx="889000" cy="7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101867</xdr:rowOff>
    </xdr:from>
    <xdr:to>
      <xdr:col>41</xdr:col>
      <xdr:colOff>50800</xdr:colOff>
      <xdr:row>57</xdr:row>
      <xdr:rowOff>47060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703067"/>
          <a:ext cx="889000" cy="1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50743</xdr:rowOff>
    </xdr:from>
    <xdr:to>
      <xdr:col>55</xdr:col>
      <xdr:colOff>50800</xdr:colOff>
      <xdr:row>56</xdr:row>
      <xdr:rowOff>152343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73620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0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150298</xdr:rowOff>
    </xdr:from>
    <xdr:to>
      <xdr:col>50</xdr:col>
      <xdr:colOff>165100</xdr:colOff>
      <xdr:row>57</xdr:row>
      <xdr:rowOff>80448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96975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2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71336</xdr:rowOff>
    </xdr:from>
    <xdr:to>
      <xdr:col>46</xdr:col>
      <xdr:colOff>38100</xdr:colOff>
      <xdr:row>58</xdr:row>
      <xdr:rowOff>1486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18013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167710</xdr:rowOff>
    </xdr:from>
    <xdr:to>
      <xdr:col>41</xdr:col>
      <xdr:colOff>101600</xdr:colOff>
      <xdr:row>57</xdr:row>
      <xdr:rowOff>97860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114387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51067</xdr:rowOff>
    </xdr:from>
    <xdr:to>
      <xdr:col>36</xdr:col>
      <xdr:colOff>165100</xdr:colOff>
      <xdr:row>56</xdr:row>
      <xdr:rowOff>152667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5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169194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2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128175</xdr:rowOff>
    </xdr:from>
    <xdr:to>
      <xdr:col>55</xdr:col>
      <xdr:colOff>0</xdr:colOff>
      <xdr:row>78</xdr:row>
      <xdr:rowOff>162979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01275"/>
          <a:ext cx="8382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148310</xdr:rowOff>
    </xdr:from>
    <xdr:to>
      <xdr:col>50</xdr:col>
      <xdr:colOff>114300</xdr:colOff>
      <xdr:row>78</xdr:row>
      <xdr:rowOff>162979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21410"/>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135489</xdr:rowOff>
    </xdr:from>
    <xdr:to>
      <xdr:col>45</xdr:col>
      <xdr:colOff>177800</xdr:colOff>
      <xdr:row>78</xdr:row>
      <xdr:rowOff>148310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08589"/>
          <a:ext cx="8890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115621</xdr:rowOff>
    </xdr:from>
    <xdr:to>
      <xdr:col>41</xdr:col>
      <xdr:colOff>50800</xdr:colOff>
      <xdr:row>78</xdr:row>
      <xdr:rowOff>135489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88721"/>
          <a:ext cx="889000" cy="1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77375</xdr:rowOff>
    </xdr:from>
    <xdr:to>
      <xdr:col>55</xdr:col>
      <xdr:colOff>50800</xdr:colOff>
      <xdr:row>79</xdr:row>
      <xdr:rowOff>7525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112179</xdr:rowOff>
    </xdr:from>
    <xdr:to>
      <xdr:col>50</xdr:col>
      <xdr:colOff>165100</xdr:colOff>
      <xdr:row>79</xdr:row>
      <xdr:rowOff>42329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33456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7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97510</xdr:rowOff>
    </xdr:from>
    <xdr:to>
      <xdr:col>46</xdr:col>
      <xdr:colOff>38100</xdr:colOff>
      <xdr:row>79</xdr:row>
      <xdr:rowOff>27660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18787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84689</xdr:rowOff>
    </xdr:from>
    <xdr:to>
      <xdr:col>41</xdr:col>
      <xdr:colOff>101600</xdr:colOff>
      <xdr:row>79</xdr:row>
      <xdr:rowOff>14839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5966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64821</xdr:rowOff>
    </xdr:from>
    <xdr:to>
      <xdr:col>36</xdr:col>
      <xdr:colOff>165100</xdr:colOff>
      <xdr:row>78</xdr:row>
      <xdr:rowOff>166421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157548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3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69214</xdr:rowOff>
    </xdr:from>
    <xdr:to>
      <xdr:col>55</xdr:col>
      <xdr:colOff>0</xdr:colOff>
      <xdr:row>97</xdr:row>
      <xdr:rowOff>112916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99864"/>
          <a:ext cx="838200" cy="4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69214</xdr:rowOff>
    </xdr:from>
    <xdr:to>
      <xdr:col>50</xdr:col>
      <xdr:colOff>114300</xdr:colOff>
      <xdr:row>97</xdr:row>
      <xdr:rowOff>83643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99864"/>
          <a:ext cx="889000" cy="1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83643</xdr:rowOff>
    </xdr:from>
    <xdr:to>
      <xdr:col>45</xdr:col>
      <xdr:colOff>177800</xdr:colOff>
      <xdr:row>97</xdr:row>
      <xdr:rowOff>98844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14293"/>
          <a:ext cx="8890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98844</xdr:rowOff>
    </xdr:from>
    <xdr:to>
      <xdr:col>41</xdr:col>
      <xdr:colOff>50800</xdr:colOff>
      <xdr:row>97</xdr:row>
      <xdr:rowOff>135370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29494"/>
          <a:ext cx="889000" cy="3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62116</xdr:rowOff>
    </xdr:from>
    <xdr:to>
      <xdr:col>55</xdr:col>
      <xdr:colOff>50800</xdr:colOff>
      <xdr:row>97</xdr:row>
      <xdr:rowOff>163716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148493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0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18414</xdr:rowOff>
    </xdr:from>
    <xdr:to>
      <xdr:col>50</xdr:col>
      <xdr:colOff>165100</xdr:colOff>
      <xdr:row>97</xdr:row>
      <xdr:rowOff>120014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111141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4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32843</xdr:rowOff>
    </xdr:from>
    <xdr:to>
      <xdr:col>46</xdr:col>
      <xdr:colOff>38100</xdr:colOff>
      <xdr:row>97</xdr:row>
      <xdr:rowOff>134443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125570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5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48044</xdr:rowOff>
    </xdr:from>
    <xdr:to>
      <xdr:col>41</xdr:col>
      <xdr:colOff>101600</xdr:colOff>
      <xdr:row>97</xdr:row>
      <xdr:rowOff>149644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140771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7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84570</xdr:rowOff>
    </xdr:from>
    <xdr:to>
      <xdr:col>36</xdr:col>
      <xdr:colOff>165100</xdr:colOff>
      <xdr:row>98</xdr:row>
      <xdr:rowOff>14720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5847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121771</xdr:rowOff>
    </xdr:from>
    <xdr:to>
      <xdr:col>85</xdr:col>
      <xdr:colOff>127000</xdr:colOff>
      <xdr:row>38</xdr:row>
      <xdr:rowOff>130490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36871"/>
          <a:ext cx="8382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90029</xdr:rowOff>
    </xdr:from>
    <xdr:to>
      <xdr:col>81</xdr:col>
      <xdr:colOff>50800</xdr:colOff>
      <xdr:row>38</xdr:row>
      <xdr:rowOff>130490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05129"/>
          <a:ext cx="889000" cy="4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90029</xdr:rowOff>
    </xdr:from>
    <xdr:to>
      <xdr:col>76</xdr:col>
      <xdr:colOff>114300</xdr:colOff>
      <xdr:row>38</xdr:row>
      <xdr:rowOff>166708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05129"/>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140777</xdr:rowOff>
    </xdr:from>
    <xdr:to>
      <xdr:col>71</xdr:col>
      <xdr:colOff>177800</xdr:colOff>
      <xdr:row>38</xdr:row>
      <xdr:rowOff>166708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55877"/>
          <a:ext cx="889000" cy="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70971</xdr:rowOff>
    </xdr:from>
    <xdr:to>
      <xdr:col>85</xdr:col>
      <xdr:colOff>177800</xdr:colOff>
      <xdr:row>39</xdr:row>
      <xdr:rowOff>1121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8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157348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0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79690</xdr:rowOff>
    </xdr:from>
    <xdr:to>
      <xdr:col>81</xdr:col>
      <xdr:colOff>101600</xdr:colOff>
      <xdr:row>39</xdr:row>
      <xdr:rowOff>9840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967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8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39229</xdr:rowOff>
    </xdr:from>
    <xdr:to>
      <xdr:col>76</xdr:col>
      <xdr:colOff>165100</xdr:colOff>
      <xdr:row>38</xdr:row>
      <xdr:rowOff>140829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5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131956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4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115908</xdr:rowOff>
    </xdr:from>
    <xdr:to>
      <xdr:col>72</xdr:col>
      <xdr:colOff>38100</xdr:colOff>
      <xdr:row>39</xdr:row>
      <xdr:rowOff>46058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37185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89977</xdr:rowOff>
    </xdr:from>
    <xdr:to>
      <xdr:col>67</xdr:col>
      <xdr:colOff>101600</xdr:colOff>
      <xdr:row>39</xdr:row>
      <xdr:rowOff>20127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0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11254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28266</xdr:rowOff>
    </xdr:from>
    <xdr:to>
      <xdr:col>85</xdr:col>
      <xdr:colOff>127000</xdr:colOff>
      <xdr:row>57</xdr:row>
      <xdr:rowOff>70534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00916"/>
          <a:ext cx="8382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137318</xdr:rowOff>
    </xdr:from>
    <xdr:to>
      <xdr:col>81</xdr:col>
      <xdr:colOff>50800</xdr:colOff>
      <xdr:row>57</xdr:row>
      <xdr:rowOff>70534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38518"/>
          <a:ext cx="889000" cy="10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137318</xdr:rowOff>
    </xdr:from>
    <xdr:to>
      <xdr:col>76</xdr:col>
      <xdr:colOff>114300</xdr:colOff>
      <xdr:row>56</xdr:row>
      <xdr:rowOff>151381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38518"/>
          <a:ext cx="889000" cy="1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151381</xdr:rowOff>
    </xdr:from>
    <xdr:to>
      <xdr:col>71</xdr:col>
      <xdr:colOff>177800</xdr:colOff>
      <xdr:row>56</xdr:row>
      <xdr:rowOff>160672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52581"/>
          <a:ext cx="8890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148916</xdr:rowOff>
    </xdr:from>
    <xdr:to>
      <xdr:col>85</xdr:col>
      <xdr:colOff>177800</xdr:colOff>
      <xdr:row>57</xdr:row>
      <xdr:rowOff>79066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343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0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19734</xdr:rowOff>
    </xdr:from>
    <xdr:to>
      <xdr:col>81</xdr:col>
      <xdr:colOff>101600</xdr:colOff>
      <xdr:row>57</xdr:row>
      <xdr:rowOff>121334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112461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8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86518</xdr:rowOff>
    </xdr:from>
    <xdr:to>
      <xdr:col>76</xdr:col>
      <xdr:colOff>165100</xdr:colOff>
      <xdr:row>57</xdr:row>
      <xdr:rowOff>16668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33195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100581</xdr:rowOff>
    </xdr:from>
    <xdr:to>
      <xdr:col>72</xdr:col>
      <xdr:colOff>38100</xdr:colOff>
      <xdr:row>57</xdr:row>
      <xdr:rowOff>30731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47258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7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109872</xdr:rowOff>
    </xdr:from>
    <xdr:to>
      <xdr:col>67</xdr:col>
      <xdr:colOff>101600</xdr:colOff>
      <xdr:row>57</xdr:row>
      <xdr:rowOff>40022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56549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8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122258</xdr:rowOff>
    </xdr:from>
    <xdr:to>
      <xdr:col>85</xdr:col>
      <xdr:colOff>127000</xdr:colOff>
      <xdr:row>78</xdr:row>
      <xdr:rowOff>127493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95358"/>
          <a:ext cx="8382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103718</xdr:rowOff>
    </xdr:from>
    <xdr:to>
      <xdr:col>81</xdr:col>
      <xdr:colOff>50800</xdr:colOff>
      <xdr:row>78</xdr:row>
      <xdr:rowOff>122258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76818"/>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103718</xdr:rowOff>
    </xdr:from>
    <xdr:to>
      <xdr:col>76</xdr:col>
      <xdr:colOff>114300</xdr:colOff>
      <xdr:row>78</xdr:row>
      <xdr:rowOff>113595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76818"/>
          <a:ext cx="889000" cy="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113595</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86695"/>
          <a:ext cx="889000" cy="2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76693</xdr:rowOff>
    </xdr:from>
    <xdr:to>
      <xdr:col>85</xdr:col>
      <xdr:colOff>177800</xdr:colOff>
      <xdr:row>79</xdr:row>
      <xdr:rowOff>6843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71458</xdr:rowOff>
    </xdr:from>
    <xdr:to>
      <xdr:col>81</xdr:col>
      <xdr:colOff>101600</xdr:colOff>
      <xdr:row>79</xdr:row>
      <xdr:rowOff>1608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164185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37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52918</xdr:rowOff>
    </xdr:from>
    <xdr:to>
      <xdr:col>76</xdr:col>
      <xdr:colOff>165100</xdr:colOff>
      <xdr:row>78</xdr:row>
      <xdr:rowOff>154518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145645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1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62795</xdr:rowOff>
    </xdr:from>
    <xdr:to>
      <xdr:col>72</xdr:col>
      <xdr:colOff>38100</xdr:colOff>
      <xdr:row>78</xdr:row>
      <xdr:rowOff>164395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155522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102209</xdr:rowOff>
    </xdr:from>
    <xdr:to>
      <xdr:col>85</xdr:col>
      <xdr:colOff>127000</xdr:colOff>
      <xdr:row>96</xdr:row>
      <xdr:rowOff>83452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389959"/>
          <a:ext cx="838200" cy="1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102209</xdr:rowOff>
    </xdr:from>
    <xdr:to>
      <xdr:col>81</xdr:col>
      <xdr:colOff>50800</xdr:colOff>
      <xdr:row>96</xdr:row>
      <xdr:rowOff>37667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389959"/>
          <a:ext cx="889000" cy="10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22733</xdr:rowOff>
    </xdr:from>
    <xdr:to>
      <xdr:col>76</xdr:col>
      <xdr:colOff>114300</xdr:colOff>
      <xdr:row>96</xdr:row>
      <xdr:rowOff>37667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481933"/>
          <a:ext cx="8890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19762</xdr:rowOff>
    </xdr:from>
    <xdr:to>
      <xdr:col>71</xdr:col>
      <xdr:colOff>177800</xdr:colOff>
      <xdr:row>96</xdr:row>
      <xdr:rowOff>22733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78962"/>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32652</xdr:rowOff>
    </xdr:from>
    <xdr:to>
      <xdr:col>85</xdr:col>
      <xdr:colOff>177800</xdr:colOff>
      <xdr:row>96</xdr:row>
      <xdr:rowOff>134252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9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55529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4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51409</xdr:rowOff>
    </xdr:from>
    <xdr:to>
      <xdr:col>81</xdr:col>
      <xdr:colOff>101600</xdr:colOff>
      <xdr:row>95</xdr:row>
      <xdr:rowOff>153009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3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169536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1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158317</xdr:rowOff>
    </xdr:from>
    <xdr:to>
      <xdr:col>76</xdr:col>
      <xdr:colOff>165100</xdr:colOff>
      <xdr:row>96</xdr:row>
      <xdr:rowOff>88467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4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104994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2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143383</xdr:rowOff>
    </xdr:from>
    <xdr:to>
      <xdr:col>72</xdr:col>
      <xdr:colOff>38100</xdr:colOff>
      <xdr:row>96</xdr:row>
      <xdr:rowOff>73533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90060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0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140412</xdr:rowOff>
    </xdr:from>
    <xdr:to>
      <xdr:col>67</xdr:col>
      <xdr:colOff>101600</xdr:colOff>
      <xdr:row>96</xdr:row>
      <xdr:rowOff>70562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2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87089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0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民生費については、年々増加傾向にあり、類似団体内順位</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位と高順位となっている。要因としては、人口増加に伴い児童数が増加し、法人保育園等に対する扶助費が増額したことや、障害者への給付費が増額したことによる。今後も増加する見込みである。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農林水産業費ついては、類似団体内平均より</a:t>
          </a:r>
          <a:r>
            <a:rPr kumimoji="1" lang="en-US" altLang="ja-JP" sz="1100">
              <a:solidFill>
                <a:schemeClr val="dk1"/>
              </a:solidFill>
              <a:effectLst/>
              <a:latin typeface="+mn-lt"/>
              <a:ea typeface="+mn-ea"/>
              <a:cs typeface="+mn-cs"/>
            </a:rPr>
            <a:t>14,025</a:t>
          </a:r>
          <a:r>
            <a:rPr kumimoji="1" lang="ja-JP" altLang="ja-JP" sz="1100">
              <a:solidFill>
                <a:schemeClr val="dk1"/>
              </a:solidFill>
              <a:effectLst/>
              <a:latin typeface="+mn-lt"/>
              <a:ea typeface="+mn-ea"/>
              <a:cs typeface="+mn-cs"/>
            </a:rPr>
            <a:t>円上回っていると。</a:t>
          </a:r>
          <a:r>
            <a:rPr kumimoji="0"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更なる農業振興を図るためハウス導入事業等を実施</a:t>
          </a:r>
          <a:r>
            <a:rPr kumimoji="1" lang="ja-JP" altLang="en-US" sz="1100">
              <a:solidFill>
                <a:schemeClr val="dk1"/>
              </a:solidFill>
              <a:effectLst/>
              <a:latin typeface="+mn-lt"/>
              <a:ea typeface="+mn-ea"/>
              <a:cs typeface="+mn-cs"/>
            </a:rPr>
            <a:t>したことが要因の一つと考える。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については、類似団体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20,960</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、全国平均沖縄県平均</a:t>
          </a:r>
          <a:r>
            <a:rPr kumimoji="1" lang="ja-JP" altLang="en-US" sz="1100">
              <a:solidFill>
                <a:schemeClr val="dk1"/>
              </a:solidFill>
              <a:effectLst/>
              <a:latin typeface="+mn-lt"/>
              <a:ea typeface="+mn-ea"/>
              <a:cs typeface="+mn-cs"/>
            </a:rPr>
            <a:t>よりも</a:t>
          </a:r>
          <a:r>
            <a:rPr kumimoji="1" lang="en-US" altLang="ja-JP" sz="1100">
              <a:solidFill>
                <a:schemeClr val="dk1"/>
              </a:solidFill>
              <a:effectLst/>
              <a:latin typeface="+mn-lt"/>
              <a:ea typeface="+mn-ea"/>
              <a:cs typeface="+mn-cs"/>
            </a:rPr>
            <a:t>30,409</a:t>
          </a:r>
          <a:r>
            <a:rPr kumimoji="1" lang="ja-JP" altLang="en-US" sz="1100">
              <a:solidFill>
                <a:schemeClr val="dk1"/>
              </a:solidFill>
              <a:effectLst/>
              <a:latin typeface="+mn-lt"/>
              <a:ea typeface="+mn-ea"/>
              <a:cs typeface="+mn-cs"/>
            </a:rPr>
            <a:t>円下回った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公債費については、</a:t>
          </a:r>
          <a:r>
            <a:rPr kumimoji="1" lang="ja-JP" altLang="en-US" sz="1100">
              <a:solidFill>
                <a:schemeClr val="dk1"/>
              </a:solidFill>
              <a:effectLst/>
              <a:latin typeface="+mn-lt"/>
              <a:ea typeface="+mn-ea"/>
              <a:cs typeface="+mn-cs"/>
            </a:rPr>
            <a:t>前年度に繰り上げ償還を行っているため</a:t>
          </a:r>
          <a:r>
            <a:rPr kumimoji="1" lang="en-US" altLang="ja-JP" sz="1100">
              <a:solidFill>
                <a:schemeClr val="dk1"/>
              </a:solidFill>
              <a:effectLst/>
              <a:latin typeface="+mn-lt"/>
              <a:ea typeface="+mn-ea"/>
              <a:cs typeface="+mn-cs"/>
            </a:rPr>
            <a:t>12,023</a:t>
          </a:r>
          <a:r>
            <a:rPr kumimoji="1" lang="ja-JP" altLang="en-US" sz="1100">
              <a:solidFill>
                <a:schemeClr val="dk1"/>
              </a:solidFill>
              <a:effectLst/>
              <a:latin typeface="+mn-lt"/>
              <a:ea typeface="+mn-ea"/>
              <a:cs typeface="+mn-cs"/>
            </a:rPr>
            <a:t>円の減となっている。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沖縄県八重瀬町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年度について、</a:t>
          </a:r>
          <a:r>
            <a:rPr kumimoji="1" lang="ja-JP" altLang="en-US" sz="1100">
              <a:solidFill>
                <a:schemeClr val="dk1"/>
              </a:solidFill>
              <a:effectLst/>
              <a:latin typeface="+mn-lt"/>
              <a:ea typeface="+mn-ea"/>
              <a:cs typeface="+mn-cs"/>
            </a:rPr>
            <a:t>地方税、地方消費税交付金、地方特例交付金、地方交付税、</a:t>
          </a:r>
          <a:r>
            <a:rPr kumimoji="1" lang="ja-JP" altLang="ja-JP" sz="1100">
              <a:solidFill>
                <a:schemeClr val="dk1"/>
              </a:solidFill>
              <a:effectLst/>
              <a:latin typeface="+mn-lt"/>
              <a:ea typeface="+mn-ea"/>
              <a:cs typeface="+mn-cs"/>
            </a:rPr>
            <a:t>国庫支出金、</a:t>
          </a:r>
          <a:r>
            <a:rPr kumimoji="1" lang="ja-JP" altLang="en-US" sz="1100">
              <a:solidFill>
                <a:schemeClr val="dk1"/>
              </a:solidFill>
              <a:effectLst/>
              <a:latin typeface="+mn-lt"/>
              <a:ea typeface="+mn-ea"/>
              <a:cs typeface="+mn-cs"/>
            </a:rPr>
            <a:t>県支出金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額となったことにより、財政調整基金の取り崩しが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前年度に比べて</a:t>
          </a:r>
          <a:r>
            <a:rPr kumimoji="1" lang="en-US" altLang="ja-JP" sz="1100">
              <a:solidFill>
                <a:schemeClr val="dk1"/>
              </a:solidFill>
              <a:effectLst/>
              <a:latin typeface="+mn-lt"/>
              <a:ea typeface="+mn-ea"/>
              <a:cs typeface="+mn-cs"/>
            </a:rPr>
            <a:t>2.58</a:t>
          </a:r>
          <a:r>
            <a:rPr kumimoji="1" lang="ja-JP" altLang="en-US" sz="1100">
              <a:solidFill>
                <a:schemeClr val="dk1"/>
              </a:solidFill>
              <a:effectLst/>
              <a:latin typeface="+mn-lt"/>
              <a:ea typeface="+mn-ea"/>
              <a:cs typeface="+mn-cs"/>
            </a:rPr>
            <a:t>ポイント上回った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実質収支額については</a:t>
          </a:r>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1.89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いるものの黒字を維持している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実質単年度収支については、</a:t>
          </a:r>
          <a:r>
            <a:rPr kumimoji="1" lang="ja-JP" altLang="en-US" sz="1100">
              <a:solidFill>
                <a:schemeClr val="dk1"/>
              </a:solidFill>
              <a:effectLst/>
              <a:latin typeface="+mn-lt"/>
              <a:ea typeface="+mn-ea"/>
              <a:cs typeface="+mn-cs"/>
            </a:rPr>
            <a:t>繰入金の減などの影響により前年度▲</a:t>
          </a:r>
          <a:r>
            <a:rPr kumimoji="1" lang="en-US" altLang="ja-JP" sz="1100">
              <a:solidFill>
                <a:schemeClr val="dk1"/>
              </a:solidFill>
              <a:effectLst/>
              <a:latin typeface="+mn-lt"/>
              <a:ea typeface="+mn-ea"/>
              <a:cs typeface="+mn-cs"/>
            </a:rPr>
            <a:t>1.44</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3.39</a:t>
          </a:r>
          <a:r>
            <a:rPr kumimoji="1" lang="ja-JP" altLang="en-US" sz="1100">
              <a:solidFill>
                <a:schemeClr val="dk1"/>
              </a:solidFill>
              <a:effectLst/>
              <a:latin typeface="+mn-lt"/>
              <a:ea typeface="+mn-ea"/>
              <a:cs typeface="+mn-cs"/>
            </a:rPr>
            <a:t>ポイント上回った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今後も財政健全化の取組みを着実に実行するよう努める。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沖縄県八重瀬町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国民健康保険特別会計については、前年度と比べ</a:t>
          </a:r>
          <a:r>
            <a:rPr kumimoji="1" lang="en-US" altLang="ja-JP" sz="1100">
              <a:solidFill>
                <a:schemeClr val="dk1"/>
              </a:solidFill>
              <a:effectLst/>
              <a:latin typeface="+mn-lt"/>
              <a:ea typeface="+mn-ea"/>
              <a:cs typeface="+mn-cs"/>
            </a:rPr>
            <a:t>0.57</a:t>
          </a:r>
          <a:r>
            <a:rPr kumimoji="1" lang="ja-JP" altLang="en-US" sz="1100">
              <a:solidFill>
                <a:schemeClr val="dk1"/>
              </a:solidFill>
              <a:effectLst/>
              <a:latin typeface="+mn-lt"/>
              <a:ea typeface="+mn-ea"/>
              <a:cs typeface="+mn-cs"/>
            </a:rPr>
            <a:t>ポイント上回り過去４年の中で最も高くなっている。その他の会計についても赤字はない状況である。</a:t>
          </a:r>
          <a:r>
            <a:rPr kumimoji="1" lang="ja-JP" altLang="ja-JP" sz="1100">
              <a:solidFill>
                <a:schemeClr val="dk1"/>
              </a:solidFill>
              <a:effectLst/>
              <a:latin typeface="+mn-lt"/>
              <a:ea typeface="+mn-ea"/>
              <a:cs typeface="+mn-cs"/>
            </a:rPr>
            <a:t>今後も、国民健康保険税の</a:t>
          </a:r>
          <a:r>
            <a:rPr kumimoji="1" lang="ja-JP" altLang="en-US" sz="1100">
              <a:solidFill>
                <a:schemeClr val="dk1"/>
              </a:solidFill>
              <a:effectLst/>
              <a:latin typeface="+mn-lt"/>
              <a:ea typeface="+mn-ea"/>
              <a:cs typeface="+mn-cs"/>
            </a:rPr>
            <a:t>徴収などを</a:t>
          </a:r>
          <a:r>
            <a:rPr kumimoji="1" lang="ja-JP" altLang="ja-JP" sz="1100">
              <a:solidFill>
                <a:schemeClr val="dk1"/>
              </a:solidFill>
              <a:effectLst/>
              <a:latin typeface="+mn-lt"/>
              <a:ea typeface="+mn-ea"/>
              <a:cs typeface="+mn-cs"/>
            </a:rPr>
            <a:t>計画的に取組</a:t>
          </a:r>
          <a:r>
            <a:rPr kumimoji="1" lang="ja-JP" altLang="en-US" sz="1100">
              <a:solidFill>
                <a:schemeClr val="dk1"/>
              </a:solidFill>
              <a:effectLst/>
              <a:latin typeface="+mn-lt"/>
              <a:ea typeface="+mn-ea"/>
              <a:cs typeface="+mn-cs"/>
            </a:rPr>
            <a:t>み黒字を維持に努める。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一般会計については、黒字</a:t>
          </a:r>
          <a:r>
            <a:rPr kumimoji="1" lang="ja-JP" altLang="en-US" sz="1100">
              <a:solidFill>
                <a:schemeClr val="dk1"/>
              </a:solidFill>
              <a:effectLst/>
              <a:latin typeface="+mn-lt"/>
              <a:ea typeface="+mn-ea"/>
              <a:cs typeface="+mn-cs"/>
            </a:rPr>
            <a:t>ではあるが前年度と比べ</a:t>
          </a:r>
          <a:r>
            <a:rPr kumimoji="1" lang="en-US" altLang="ja-JP" sz="1100">
              <a:solidFill>
                <a:schemeClr val="dk1"/>
              </a:solidFill>
              <a:effectLst/>
              <a:latin typeface="+mn-lt"/>
              <a:ea typeface="+mn-ea"/>
              <a:cs typeface="+mn-cs"/>
            </a:rPr>
            <a:t>1.87</a:t>
          </a:r>
          <a:r>
            <a:rPr kumimoji="1" lang="ja-JP" altLang="en-US" sz="1100">
              <a:solidFill>
                <a:schemeClr val="dk1"/>
              </a:solidFill>
              <a:effectLst/>
              <a:latin typeface="+mn-lt"/>
              <a:ea typeface="+mn-ea"/>
              <a:cs typeface="+mn-cs"/>
            </a:rPr>
            <a:t>ポイント下回った。臨時財政対策債発行可能額の減が</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の一つとして</a:t>
          </a:r>
          <a:r>
            <a:rPr kumimoji="1" lang="ja-JP" altLang="ja-JP" sz="1100">
              <a:solidFill>
                <a:schemeClr val="dk1"/>
              </a:solidFill>
              <a:effectLst/>
              <a:latin typeface="+mn-lt"/>
              <a:ea typeface="+mn-ea"/>
              <a:cs typeface="+mn-cs"/>
            </a:rPr>
            <a:t>考える。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78</v>
      </c>
      <c r="C2" s="170"/>
      <c r="D2" s="171"/>
    </row>
    <row r="3" spans="1:119" ht="18.75" customHeight="1" thickBot="1" x14ac:dyDescent="0.2">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88</v>
      </c>
      <c r="AZ4" s="446"/>
      <c r="BA4" s="446"/>
      <c r="BB4" s="446"/>
      <c r="BC4" s="446"/>
      <c r="BD4" s="446"/>
      <c r="BE4" s="446"/>
      <c r="BF4" s="446"/>
      <c r="BG4" s="446"/>
      <c r="BH4" s="446"/>
      <c r="BI4" s="446"/>
      <c r="BJ4" s="446"/>
      <c r="BK4" s="446"/>
      <c r="BL4" s="446"/>
      <c r="BM4" s="447"/>
      <c r="BN4" s="448">
        <v>19973736</v>
      </c>
      <c r="BO4" s="449"/>
      <c r="BP4" s="449"/>
      <c r="BQ4" s="449"/>
      <c r="BR4" s="449"/>
      <c r="BS4" s="449"/>
      <c r="BT4" s="449"/>
      <c r="BU4" s="450"/>
      <c r="BV4" s="448">
        <v>18763889</v>
      </c>
      <c r="BW4" s="449"/>
      <c r="BX4" s="449"/>
      <c r="BY4" s="449"/>
      <c r="BZ4" s="449"/>
      <c r="CA4" s="449"/>
      <c r="CB4" s="449"/>
      <c r="CC4" s="450"/>
      <c r="CD4" s="585" t="s">
        <v>89</v>
      </c>
      <c r="CE4" s="586"/>
      <c r="CF4" s="586"/>
      <c r="CG4" s="586"/>
      <c r="CH4" s="586"/>
      <c r="CI4" s="586"/>
      <c r="CJ4" s="586"/>
      <c r="CK4" s="586"/>
      <c r="CL4" s="586"/>
      <c r="CM4" s="586"/>
      <c r="CN4" s="586"/>
      <c r="CO4" s="586"/>
      <c r="CP4" s="586"/>
      <c r="CQ4" s="586"/>
      <c r="CR4" s="586"/>
      <c r="CS4" s="587"/>
      <c r="CT4" s="588">
        <v>10.199999999999999</v>
      </c>
      <c r="CU4" s="589"/>
      <c r="CV4" s="589"/>
      <c r="CW4" s="589"/>
      <c r="CX4" s="589"/>
      <c r="CY4" s="589"/>
      <c r="CZ4" s="589"/>
      <c r="DA4" s="590"/>
      <c r="DB4" s="588">
        <v>12.1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90</v>
      </c>
      <c r="AN5" s="376"/>
      <c r="AO5" s="376"/>
      <c r="AP5" s="376"/>
      <c r="AQ5" s="376"/>
      <c r="AR5" s="376"/>
      <c r="AS5" s="376"/>
      <c r="AT5" s="377"/>
      <c r="AU5" s="477" t="s">
        <v>91</v>
      </c>
      <c r="AV5" s="478"/>
      <c r="AW5" s="478"/>
      <c r="AX5" s="478"/>
      <c r="AY5" s="433" t="s">
        <v>92</v>
      </c>
      <c r="AZ5" s="434"/>
      <c r="BA5" s="434"/>
      <c r="BB5" s="434"/>
      <c r="BC5" s="434"/>
      <c r="BD5" s="434"/>
      <c r="BE5" s="434"/>
      <c r="BF5" s="434"/>
      <c r="BG5" s="434"/>
      <c r="BH5" s="434"/>
      <c r="BI5" s="434"/>
      <c r="BJ5" s="434"/>
      <c r="BK5" s="434"/>
      <c r="BL5" s="434"/>
      <c r="BM5" s="435"/>
      <c r="BN5" s="419">
        <v>19032730</v>
      </c>
      <c r="BO5" s="420"/>
      <c r="BP5" s="420"/>
      <c r="BQ5" s="420"/>
      <c r="BR5" s="420"/>
      <c r="BS5" s="420"/>
      <c r="BT5" s="420"/>
      <c r="BU5" s="421"/>
      <c r="BV5" s="419">
        <v>17730522</v>
      </c>
      <c r="BW5" s="420"/>
      <c r="BX5" s="420"/>
      <c r="BY5" s="420"/>
      <c r="BZ5" s="420"/>
      <c r="CA5" s="420"/>
      <c r="CB5" s="420"/>
      <c r="CC5" s="421"/>
      <c r="CD5" s="459" t="s">
        <v>93</v>
      </c>
      <c r="CE5" s="379"/>
      <c r="CF5" s="379"/>
      <c r="CG5" s="379"/>
      <c r="CH5" s="379"/>
      <c r="CI5" s="379"/>
      <c r="CJ5" s="379"/>
      <c r="CK5" s="379"/>
      <c r="CL5" s="379"/>
      <c r="CM5" s="379"/>
      <c r="CN5" s="379"/>
      <c r="CO5" s="379"/>
      <c r="CP5" s="379"/>
      <c r="CQ5" s="379"/>
      <c r="CR5" s="379"/>
      <c r="CS5" s="460"/>
      <c r="CT5" s="416">
        <v>87.3</v>
      </c>
      <c r="CU5" s="417"/>
      <c r="CV5" s="417"/>
      <c r="CW5" s="417"/>
      <c r="CX5" s="417"/>
      <c r="CY5" s="417"/>
      <c r="CZ5" s="417"/>
      <c r="DA5" s="418"/>
      <c r="DB5" s="416">
        <v>88.8</v>
      </c>
      <c r="DC5" s="417"/>
      <c r="DD5" s="417"/>
      <c r="DE5" s="417"/>
      <c r="DF5" s="417"/>
      <c r="DG5" s="417"/>
      <c r="DH5" s="417"/>
      <c r="DI5" s="418"/>
    </row>
    <row r="6" spans="1:119" ht="18.75" customHeight="1" x14ac:dyDescent="0.15">
      <c r="A6" s="169"/>
      <c r="B6" s="565" t="s">
        <v>94</v>
      </c>
      <c r="C6" s="406"/>
      <c r="D6" s="406"/>
      <c r="E6" s="566"/>
      <c r="F6" s="566"/>
      <c r="G6" s="566"/>
      <c r="H6" s="566"/>
      <c r="I6" s="566"/>
      <c r="J6" s="566"/>
      <c r="K6" s="566"/>
      <c r="L6" s="566" t="s">
        <v>95</v>
      </c>
      <c r="M6" s="566"/>
      <c r="N6" s="566"/>
      <c r="O6" s="566"/>
      <c r="P6" s="566"/>
      <c r="Q6" s="566"/>
      <c r="R6" s="404"/>
      <c r="S6" s="404"/>
      <c r="T6" s="404"/>
      <c r="U6" s="404"/>
      <c r="V6" s="572"/>
      <c r="W6" s="509" t="s">
        <v>96</v>
      </c>
      <c r="X6" s="405"/>
      <c r="Y6" s="405"/>
      <c r="Z6" s="405"/>
      <c r="AA6" s="405"/>
      <c r="AB6" s="406"/>
      <c r="AC6" s="577" t="s">
        <v>97</v>
      </c>
      <c r="AD6" s="578"/>
      <c r="AE6" s="578"/>
      <c r="AF6" s="578"/>
      <c r="AG6" s="578"/>
      <c r="AH6" s="578"/>
      <c r="AI6" s="578"/>
      <c r="AJ6" s="578"/>
      <c r="AK6" s="578"/>
      <c r="AL6" s="579"/>
      <c r="AM6" s="476" t="s">
        <v>98</v>
      </c>
      <c r="AN6" s="376"/>
      <c r="AO6" s="376"/>
      <c r="AP6" s="376"/>
      <c r="AQ6" s="376"/>
      <c r="AR6" s="376"/>
      <c r="AS6" s="376"/>
      <c r="AT6" s="377"/>
      <c r="AU6" s="477" t="s">
        <v>91</v>
      </c>
      <c r="AV6" s="478"/>
      <c r="AW6" s="478"/>
      <c r="AX6" s="478"/>
      <c r="AY6" s="433" t="s">
        <v>99</v>
      </c>
      <c r="AZ6" s="434"/>
      <c r="BA6" s="434"/>
      <c r="BB6" s="434"/>
      <c r="BC6" s="434"/>
      <c r="BD6" s="434"/>
      <c r="BE6" s="434"/>
      <c r="BF6" s="434"/>
      <c r="BG6" s="434"/>
      <c r="BH6" s="434"/>
      <c r="BI6" s="434"/>
      <c r="BJ6" s="434"/>
      <c r="BK6" s="434"/>
      <c r="BL6" s="434"/>
      <c r="BM6" s="435"/>
      <c r="BN6" s="419">
        <v>941006</v>
      </c>
      <c r="BO6" s="420"/>
      <c r="BP6" s="420"/>
      <c r="BQ6" s="420"/>
      <c r="BR6" s="420"/>
      <c r="BS6" s="420"/>
      <c r="BT6" s="420"/>
      <c r="BU6" s="421"/>
      <c r="BV6" s="419">
        <v>1033367</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87.6</v>
      </c>
      <c r="CU6" s="563"/>
      <c r="CV6" s="563"/>
      <c r="CW6" s="563"/>
      <c r="CX6" s="563"/>
      <c r="CY6" s="563"/>
      <c r="CZ6" s="563"/>
      <c r="DA6" s="564"/>
      <c r="DB6" s="562">
        <v>89.4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91</v>
      </c>
      <c r="AV7" s="478"/>
      <c r="AW7" s="478"/>
      <c r="AX7" s="478"/>
      <c r="AY7" s="433" t="s">
        <v>102</v>
      </c>
      <c r="AZ7" s="434"/>
      <c r="BA7" s="434"/>
      <c r="BB7" s="434"/>
      <c r="BC7" s="434"/>
      <c r="BD7" s="434"/>
      <c r="BE7" s="434"/>
      <c r="BF7" s="434"/>
      <c r="BG7" s="434"/>
      <c r="BH7" s="434"/>
      <c r="BI7" s="434"/>
      <c r="BJ7" s="434"/>
      <c r="BK7" s="434"/>
      <c r="BL7" s="434"/>
      <c r="BM7" s="435"/>
      <c r="BN7" s="419">
        <v>113131</v>
      </c>
      <c r="BO7" s="420"/>
      <c r="BP7" s="420"/>
      <c r="BQ7" s="420"/>
      <c r="BR7" s="420"/>
      <c r="BS7" s="420"/>
      <c r="BT7" s="420"/>
      <c r="BU7" s="421"/>
      <c r="BV7" s="419">
        <v>99244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8136828</v>
      </c>
      <c r="CU7" s="420"/>
      <c r="CV7" s="420"/>
      <c r="CW7" s="420"/>
      <c r="CX7" s="420"/>
      <c r="CY7" s="420"/>
      <c r="CZ7" s="420"/>
      <c r="DA7" s="421"/>
      <c r="DB7" s="419">
        <v>7746395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91</v>
      </c>
      <c r="AV8" s="478"/>
      <c r="AW8" s="478"/>
      <c r="AX8" s="478"/>
      <c r="AY8" s="433" t="s">
        <v>105</v>
      </c>
      <c r="AZ8" s="434"/>
      <c r="BA8" s="434"/>
      <c r="BB8" s="434"/>
      <c r="BC8" s="434"/>
      <c r="BD8" s="434"/>
      <c r="BE8" s="434"/>
      <c r="BF8" s="434"/>
      <c r="BG8" s="434"/>
      <c r="BH8" s="434"/>
      <c r="BI8" s="434"/>
      <c r="BJ8" s="434"/>
      <c r="BK8" s="434"/>
      <c r="BL8" s="434"/>
      <c r="BM8" s="435"/>
      <c r="BN8" s="419">
        <v>827875</v>
      </c>
      <c r="BO8" s="420"/>
      <c r="BP8" s="420"/>
      <c r="BQ8" s="420"/>
      <c r="BR8" s="420"/>
      <c r="BS8" s="420"/>
      <c r="BT8" s="420"/>
      <c r="BU8" s="421"/>
      <c r="BV8" s="419">
        <v>934123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0.44</v>
      </c>
      <c r="CU8" s="523"/>
      <c r="CV8" s="523"/>
      <c r="CW8" s="523"/>
      <c r="CX8" s="523"/>
      <c r="CY8" s="523"/>
      <c r="CZ8" s="523"/>
      <c r="DA8" s="524"/>
      <c r="DB8" s="522">
        <v>0.44</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30941</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91</v>
      </c>
      <c r="AV9" s="478"/>
      <c r="AW9" s="478"/>
      <c r="AX9" s="478"/>
      <c r="AY9" s="433" t="s">
        <v>111</v>
      </c>
      <c r="AZ9" s="434"/>
      <c r="BA9" s="434"/>
      <c r="BB9" s="434"/>
      <c r="BC9" s="434"/>
      <c r="BD9" s="434"/>
      <c r="BE9" s="434"/>
      <c r="BF9" s="434"/>
      <c r="BG9" s="434"/>
      <c r="BH9" s="434"/>
      <c r="BI9" s="434"/>
      <c r="BJ9" s="434"/>
      <c r="BK9" s="434"/>
      <c r="BL9" s="434"/>
      <c r="BM9" s="435"/>
      <c r="BN9" s="419">
        <v>-106248</v>
      </c>
      <c r="BO9" s="420"/>
      <c r="BP9" s="420"/>
      <c r="BQ9" s="420"/>
      <c r="BR9" s="420"/>
      <c r="BS9" s="420"/>
      <c r="BT9" s="420"/>
      <c r="BU9" s="421"/>
      <c r="BV9" s="419">
        <v>108446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v>
      </c>
      <c r="CU9" s="417"/>
      <c r="CV9" s="417"/>
      <c r="CW9" s="417"/>
      <c r="CX9" s="417"/>
      <c r="CY9" s="417"/>
      <c r="CZ9" s="417"/>
      <c r="DA9" s="418"/>
      <c r="DB9" s="416">
        <v>12.8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29066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91</v>
      </c>
      <c r="AV10" s="478"/>
      <c r="AW10" s="478"/>
      <c r="AX10" s="478"/>
      <c r="AY10" s="433" t="s">
        <v>115</v>
      </c>
      <c r="AZ10" s="434"/>
      <c r="BA10" s="434"/>
      <c r="BB10" s="434"/>
      <c r="BC10" s="434"/>
      <c r="BD10" s="434"/>
      <c r="BE10" s="434"/>
      <c r="BF10" s="434"/>
      <c r="BG10" s="434"/>
      <c r="BH10" s="434"/>
      <c r="BI10" s="434"/>
      <c r="BJ10" s="434"/>
      <c r="BK10" s="434"/>
      <c r="BL10" s="434"/>
      <c r="BM10" s="435"/>
      <c r="BN10" s="419">
        <v>469921</v>
      </c>
      <c r="BO10" s="420"/>
      <c r="BP10" s="420"/>
      <c r="BQ10" s="420"/>
      <c r="BR10" s="420"/>
      <c r="BS10" s="420"/>
      <c r="BT10" s="420"/>
      <c r="BU10" s="421"/>
      <c r="BV10" s="419">
        <v>414189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91</v>
      </c>
      <c r="AV11" s="478"/>
      <c r="AW11" s="478"/>
      <c r="AX11" s="478"/>
      <c r="AY11" s="433" t="s">
        <v>120</v>
      </c>
      <c r="AZ11" s="434"/>
      <c r="BA11" s="434"/>
      <c r="BB11" s="434"/>
      <c r="BC11" s="434"/>
      <c r="BD11" s="434"/>
      <c r="BE11" s="434"/>
      <c r="BF11" s="434"/>
      <c r="BG11" s="434"/>
      <c r="BH11" s="434"/>
      <c r="BI11" s="434"/>
      <c r="BJ11" s="434"/>
      <c r="BK11" s="434"/>
      <c r="BL11" s="434"/>
      <c r="BM11" s="435"/>
      <c r="BN11" s="419">
        <v>2879</v>
      </c>
      <c r="BO11" s="420"/>
      <c r="BP11" s="420"/>
      <c r="BQ11" s="420"/>
      <c r="BR11" s="420"/>
      <c r="BS11" s="420"/>
      <c r="BT11" s="420"/>
      <c r="BU11" s="421"/>
      <c r="BV11" s="419">
        <v>299147</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33255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91</v>
      </c>
      <c r="AV12" s="478"/>
      <c r="AW12" s="478"/>
      <c r="AX12" s="478"/>
      <c r="AY12" s="433" t="s">
        <v>128</v>
      </c>
      <c r="AZ12" s="434"/>
      <c r="BA12" s="434"/>
      <c r="BB12" s="434"/>
      <c r="BC12" s="434"/>
      <c r="BD12" s="434"/>
      <c r="BE12" s="434"/>
      <c r="BF12" s="434"/>
      <c r="BG12" s="434"/>
      <c r="BH12" s="434"/>
      <c r="BI12" s="434"/>
      <c r="BJ12" s="434"/>
      <c r="BK12" s="434"/>
      <c r="BL12" s="434"/>
      <c r="BM12" s="435"/>
      <c r="BN12" s="419">
        <v>208281</v>
      </c>
      <c r="BO12" s="420"/>
      <c r="BP12" s="420"/>
      <c r="BQ12" s="420"/>
      <c r="BR12" s="420"/>
      <c r="BS12" s="420"/>
      <c r="BT12" s="420"/>
      <c r="BU12" s="421"/>
      <c r="BV12" s="419">
        <v>933489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33003</v>
      </c>
      <c r="S13" s="507"/>
      <c r="T13" s="507"/>
      <c r="U13" s="507"/>
      <c r="V13" s="508"/>
      <c r="W13" s="509" t="s">
        <v>131</v>
      </c>
      <c r="X13" s="405"/>
      <c r="Y13" s="405"/>
      <c r="Z13" s="405"/>
      <c r="AA13" s="405"/>
      <c r="AB13" s="406"/>
      <c r="AC13" s="372">
        <v>1030</v>
      </c>
      <c r="AD13" s="373"/>
      <c r="AE13" s="373"/>
      <c r="AF13" s="373"/>
      <c r="AG13" s="374"/>
      <c r="AH13" s="372">
        <v>1095</v>
      </c>
      <c r="AI13" s="373"/>
      <c r="AJ13" s="373"/>
      <c r="AK13" s="373"/>
      <c r="AL13" s="432"/>
      <c r="AM13" s="476" t="s">
        <v>132</v>
      </c>
      <c r="AN13" s="376"/>
      <c r="AO13" s="376"/>
      <c r="AP13" s="376"/>
      <c r="AQ13" s="376"/>
      <c r="AR13" s="376"/>
      <c r="AS13" s="376"/>
      <c r="AT13" s="377"/>
      <c r="AU13" s="477" t="s">
        <v>133</v>
      </c>
      <c r="AV13" s="478"/>
      <c r="AW13" s="478"/>
      <c r="AX13" s="478"/>
      <c r="AY13" s="433" t="s">
        <v>134</v>
      </c>
      <c r="AZ13" s="434"/>
      <c r="BA13" s="434"/>
      <c r="BB13" s="434"/>
      <c r="BC13" s="434"/>
      <c r="BD13" s="434"/>
      <c r="BE13" s="434"/>
      <c r="BF13" s="434"/>
      <c r="BG13" s="434"/>
      <c r="BH13" s="434"/>
      <c r="BI13" s="434"/>
      <c r="BJ13" s="434"/>
      <c r="BK13" s="434"/>
      <c r="BL13" s="434"/>
      <c r="BM13" s="435"/>
      <c r="BN13" s="419">
        <v>158271</v>
      </c>
      <c r="BO13" s="420"/>
      <c r="BP13" s="420"/>
      <c r="BQ13" s="420"/>
      <c r="BR13" s="420"/>
      <c r="BS13" s="420"/>
      <c r="BT13" s="420"/>
      <c r="BU13" s="421"/>
      <c r="BV13" s="419">
        <v>-111707</v>
      </c>
      <c r="BW13" s="420"/>
      <c r="BX13" s="420"/>
      <c r="BY13" s="420"/>
      <c r="BZ13" s="420"/>
      <c r="CA13" s="420"/>
      <c r="CB13" s="420"/>
      <c r="CC13" s="421"/>
      <c r="CD13" s="459" t="s">
        <v>135</v>
      </c>
      <c r="CE13" s="379"/>
      <c r="CF13" s="379"/>
      <c r="CG13" s="379"/>
      <c r="CH13" s="379"/>
      <c r="CI13" s="379"/>
      <c r="CJ13" s="379"/>
      <c r="CK13" s="379"/>
      <c r="CL13" s="379"/>
      <c r="CM13" s="379"/>
      <c r="CN13" s="379"/>
      <c r="CO13" s="379"/>
      <c r="CP13" s="379"/>
      <c r="CQ13" s="379"/>
      <c r="CR13" s="379"/>
      <c r="CS13" s="460"/>
      <c r="CT13" s="416">
        <v>8</v>
      </c>
      <c r="CU13" s="417"/>
      <c r="CV13" s="417"/>
      <c r="CW13" s="417"/>
      <c r="CX13" s="417"/>
      <c r="CY13" s="417"/>
      <c r="CZ13" s="417"/>
      <c r="DA13" s="418"/>
      <c r="DB13" s="416">
        <v>8.5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136</v>
      </c>
      <c r="M14" s="546"/>
      <c r="N14" s="546"/>
      <c r="O14" s="546"/>
      <c r="P14" s="546"/>
      <c r="Q14" s="547"/>
      <c r="R14" s="506">
        <v>32881</v>
      </c>
      <c r="S14" s="507"/>
      <c r="T14" s="507"/>
      <c r="U14" s="507"/>
      <c r="V14" s="508"/>
      <c r="W14" s="510"/>
      <c r="X14" s="408"/>
      <c r="Y14" s="408"/>
      <c r="Z14" s="408"/>
      <c r="AA14" s="408"/>
      <c r="AB14" s="409"/>
      <c r="AC14" s="499">
        <v>7.8</v>
      </c>
      <c r="AD14" s="500"/>
      <c r="AE14" s="500"/>
      <c r="AF14" s="500"/>
      <c r="AG14" s="501"/>
      <c r="AH14" s="499">
        <v>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137</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1.9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32671</v>
      </c>
      <c r="S15" s="507"/>
      <c r="T15" s="507"/>
      <c r="U15" s="507"/>
      <c r="V15" s="508"/>
      <c r="W15" s="509" t="s">
        <v>138</v>
      </c>
      <c r="X15" s="405"/>
      <c r="Y15" s="405"/>
      <c r="Z15" s="405"/>
      <c r="AA15" s="405"/>
      <c r="AB15" s="406"/>
      <c r="AC15" s="372">
        <v>2154</v>
      </c>
      <c r="AD15" s="373"/>
      <c r="AE15" s="373"/>
      <c r="AF15" s="373"/>
      <c r="AG15" s="374"/>
      <c r="AH15" s="372">
        <v>2022</v>
      </c>
      <c r="AI15" s="373"/>
      <c r="AJ15" s="373"/>
      <c r="AK15" s="373"/>
      <c r="AL15" s="432"/>
      <c r="AM15" s="476"/>
      <c r="AN15" s="376"/>
      <c r="AO15" s="376"/>
      <c r="AP15" s="376"/>
      <c r="AQ15" s="376"/>
      <c r="AR15" s="376"/>
      <c r="AS15" s="376"/>
      <c r="AT15" s="377"/>
      <c r="AU15" s="477"/>
      <c r="AV15" s="478"/>
      <c r="AW15" s="478"/>
      <c r="AX15" s="478"/>
      <c r="AY15" s="445" t="s">
        <v>139</v>
      </c>
      <c r="AZ15" s="446"/>
      <c r="BA15" s="446"/>
      <c r="BB15" s="446"/>
      <c r="BC15" s="446"/>
      <c r="BD15" s="446"/>
      <c r="BE15" s="446"/>
      <c r="BF15" s="446"/>
      <c r="BG15" s="446"/>
      <c r="BH15" s="446"/>
      <c r="BI15" s="446"/>
      <c r="BJ15" s="446"/>
      <c r="BK15" s="446"/>
      <c r="BL15" s="446"/>
      <c r="BM15" s="447"/>
      <c r="BN15" s="448">
        <v>3246425</v>
      </c>
      <c r="BO15" s="449"/>
      <c r="BP15" s="449"/>
      <c r="BQ15" s="449"/>
      <c r="BR15" s="449"/>
      <c r="BS15" s="449"/>
      <c r="BT15" s="449"/>
      <c r="BU15" s="450"/>
      <c r="BV15" s="448">
        <v>3098107</v>
      </c>
      <c r="BW15" s="449"/>
      <c r="BX15" s="449"/>
      <c r="BY15" s="449"/>
      <c r="BZ15" s="449"/>
      <c r="CA15" s="449"/>
      <c r="CB15" s="449"/>
      <c r="CC15" s="450"/>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141</v>
      </c>
      <c r="M16" s="494"/>
      <c r="N16" s="494"/>
      <c r="O16" s="494"/>
      <c r="P16" s="494"/>
      <c r="Q16" s="495"/>
      <c r="R16" s="496" t="s">
        <v>142</v>
      </c>
      <c r="S16" s="497"/>
      <c r="T16" s="497"/>
      <c r="U16" s="497"/>
      <c r="V16" s="498"/>
      <c r="W16" s="510"/>
      <c r="X16" s="408"/>
      <c r="Y16" s="408"/>
      <c r="Z16" s="408"/>
      <c r="AA16" s="408"/>
      <c r="AB16" s="409"/>
      <c r="AC16" s="499">
        <v>16.3</v>
      </c>
      <c r="AD16" s="500"/>
      <c r="AE16" s="500"/>
      <c r="AF16" s="500"/>
      <c r="AG16" s="501"/>
      <c r="AH16" s="499">
        <v>16.7</v>
      </c>
      <c r="AI16" s="500"/>
      <c r="AJ16" s="500"/>
      <c r="AK16" s="500"/>
      <c r="AL16" s="502"/>
      <c r="AM16" s="476"/>
      <c r="AN16" s="376"/>
      <c r="AO16" s="376"/>
      <c r="AP16" s="376"/>
      <c r="AQ16" s="376"/>
      <c r="AR16" s="376"/>
      <c r="AS16" s="376"/>
      <c r="AT16" s="377"/>
      <c r="AU16" s="477"/>
      <c r="AV16" s="478"/>
      <c r="AW16" s="478"/>
      <c r="AX16" s="478"/>
      <c r="AY16" s="433" t="s">
        <v>143</v>
      </c>
      <c r="AZ16" s="434"/>
      <c r="BA16" s="434"/>
      <c r="BB16" s="434"/>
      <c r="BC16" s="434"/>
      <c r="BD16" s="434"/>
      <c r="BE16" s="434"/>
      <c r="BF16" s="434"/>
      <c r="BG16" s="434"/>
      <c r="BH16" s="434"/>
      <c r="BI16" s="434"/>
      <c r="BJ16" s="434"/>
      <c r="BK16" s="434"/>
      <c r="BL16" s="434"/>
      <c r="BM16" s="435"/>
      <c r="BN16" s="419">
        <v>7307770</v>
      </c>
      <c r="BO16" s="420"/>
      <c r="BP16" s="420"/>
      <c r="BQ16" s="420"/>
      <c r="BR16" s="420"/>
      <c r="BS16" s="420"/>
      <c r="BT16" s="420"/>
      <c r="BU16" s="421"/>
      <c r="BV16" s="419">
        <v>6935156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9991</v>
      </c>
      <c r="AD17" s="373"/>
      <c r="AE17" s="373"/>
      <c r="AF17" s="373"/>
      <c r="AG17" s="374"/>
      <c r="AH17" s="372">
        <v>8991</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4052337</v>
      </c>
      <c r="BO17" s="420"/>
      <c r="BP17" s="420"/>
      <c r="BQ17" s="420"/>
      <c r="BR17" s="420"/>
      <c r="BS17" s="420"/>
      <c r="BT17" s="420"/>
      <c r="BU17" s="421"/>
      <c r="BV17" s="419">
        <v>3863268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148</v>
      </c>
      <c r="C18" s="470"/>
      <c r="D18" s="470"/>
      <c r="E18" s="471"/>
      <c r="F18" s="471"/>
      <c r="G18" s="471"/>
      <c r="H18" s="471"/>
      <c r="I18" s="471"/>
      <c r="J18" s="471"/>
      <c r="K18" s="471"/>
      <c r="L18" s="472">
        <v>26.96</v>
      </c>
      <c r="M18" s="472"/>
      <c r="N18" s="472"/>
      <c r="O18" s="472"/>
      <c r="P18" s="472"/>
      <c r="Q18" s="472"/>
      <c r="R18" s="473"/>
      <c r="S18" s="473"/>
      <c r="T18" s="473"/>
      <c r="U18" s="473"/>
      <c r="V18" s="474"/>
      <c r="W18" s="490"/>
      <c r="X18" s="491"/>
      <c r="Y18" s="491"/>
      <c r="Z18" s="491"/>
      <c r="AA18" s="491"/>
      <c r="AB18" s="515"/>
      <c r="AC18" s="389">
        <v>75.8</v>
      </c>
      <c r="AD18" s="390"/>
      <c r="AE18" s="390"/>
      <c r="AF18" s="390"/>
      <c r="AG18" s="475"/>
      <c r="AH18" s="389">
        <v>74.3</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7251268</v>
      </c>
      <c r="BO18" s="420"/>
      <c r="BP18" s="420"/>
      <c r="BQ18" s="420"/>
      <c r="BR18" s="420"/>
      <c r="BS18" s="420"/>
      <c r="BT18" s="420"/>
      <c r="BU18" s="421"/>
      <c r="BV18" s="419">
        <v>6946590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150</v>
      </c>
      <c r="C19" s="470"/>
      <c r="D19" s="470"/>
      <c r="E19" s="471"/>
      <c r="F19" s="471"/>
      <c r="G19" s="471"/>
      <c r="H19" s="471"/>
      <c r="I19" s="471"/>
      <c r="J19" s="471"/>
      <c r="K19" s="471"/>
      <c r="L19" s="479">
        <v>1148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13005927</v>
      </c>
      <c r="BO19" s="420"/>
      <c r="BP19" s="420"/>
      <c r="BQ19" s="420"/>
      <c r="BR19" s="420"/>
      <c r="BS19" s="420"/>
      <c r="BT19" s="420"/>
      <c r="BU19" s="421"/>
      <c r="BV19" s="419">
        <v>12705491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152</v>
      </c>
      <c r="C20" s="470"/>
      <c r="D20" s="470"/>
      <c r="E20" s="471"/>
      <c r="F20" s="471"/>
      <c r="G20" s="471"/>
      <c r="H20" s="471"/>
      <c r="I20" s="471"/>
      <c r="J20" s="471"/>
      <c r="K20" s="471"/>
      <c r="L20" s="479">
        <v>10680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9818027</v>
      </c>
      <c r="BO22" s="449"/>
      <c r="BP22" s="449"/>
      <c r="BQ22" s="449"/>
      <c r="BR22" s="449"/>
      <c r="BS22" s="449"/>
      <c r="BT22" s="449"/>
      <c r="BU22" s="450"/>
      <c r="BV22" s="448">
        <v>10726187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7670807</v>
      </c>
      <c r="BO23" s="420"/>
      <c r="BP23" s="420"/>
      <c r="BQ23" s="420"/>
      <c r="BR23" s="420"/>
      <c r="BS23" s="420"/>
      <c r="BT23" s="420"/>
      <c r="BU23" s="421"/>
      <c r="BV23" s="419">
        <v>8357027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162</v>
      </c>
      <c r="F24" s="376"/>
      <c r="G24" s="376"/>
      <c r="H24" s="376"/>
      <c r="I24" s="376"/>
      <c r="J24" s="376"/>
      <c r="K24" s="377"/>
      <c r="L24" s="372">
        <v>1</v>
      </c>
      <c r="M24" s="373"/>
      <c r="N24" s="373"/>
      <c r="O24" s="373"/>
      <c r="P24" s="374"/>
      <c r="Q24" s="372">
        <v>7580</v>
      </c>
      <c r="R24" s="373"/>
      <c r="S24" s="373"/>
      <c r="T24" s="373"/>
      <c r="U24" s="373"/>
      <c r="V24" s="374"/>
      <c r="W24" s="462"/>
      <c r="X24" s="399"/>
      <c r="Y24" s="400"/>
      <c r="Z24" s="375" t="s">
        <v>163</v>
      </c>
      <c r="AA24" s="376"/>
      <c r="AB24" s="376"/>
      <c r="AC24" s="376"/>
      <c r="AD24" s="376"/>
      <c r="AE24" s="376"/>
      <c r="AF24" s="376"/>
      <c r="AG24" s="377"/>
      <c r="AH24" s="372">
        <v>197</v>
      </c>
      <c r="AI24" s="373"/>
      <c r="AJ24" s="373"/>
      <c r="AK24" s="373"/>
      <c r="AL24" s="374"/>
      <c r="AM24" s="372">
        <v>598486</v>
      </c>
      <c r="AN24" s="373"/>
      <c r="AO24" s="373"/>
      <c r="AP24" s="373"/>
      <c r="AQ24" s="373"/>
      <c r="AR24" s="374"/>
      <c r="AS24" s="372">
        <v>3038</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6566395</v>
      </c>
      <c r="BO24" s="420"/>
      <c r="BP24" s="420"/>
      <c r="BQ24" s="420"/>
      <c r="BR24" s="420"/>
      <c r="BS24" s="420"/>
      <c r="BT24" s="420"/>
      <c r="BU24" s="421"/>
      <c r="BV24" s="419">
        <v>7122581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165</v>
      </c>
      <c r="F25" s="376"/>
      <c r="G25" s="376"/>
      <c r="H25" s="376"/>
      <c r="I25" s="376"/>
      <c r="J25" s="376"/>
      <c r="K25" s="377"/>
      <c r="L25" s="372">
        <v>1</v>
      </c>
      <c r="M25" s="373"/>
      <c r="N25" s="373"/>
      <c r="O25" s="373"/>
      <c r="P25" s="374"/>
      <c r="Q25" s="372">
        <v>6230</v>
      </c>
      <c r="R25" s="373"/>
      <c r="S25" s="373"/>
      <c r="T25" s="373"/>
      <c r="U25" s="373"/>
      <c r="V25" s="374"/>
      <c r="W25" s="462"/>
      <c r="X25" s="399"/>
      <c r="Y25" s="400"/>
      <c r="Z25" s="375" t="s">
        <v>166</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1020903</v>
      </c>
      <c r="BO25" s="449"/>
      <c r="BP25" s="449"/>
      <c r="BQ25" s="449"/>
      <c r="BR25" s="449"/>
      <c r="BS25" s="449"/>
      <c r="BT25" s="449"/>
      <c r="BU25" s="450"/>
      <c r="BV25" s="448">
        <v>671164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168</v>
      </c>
      <c r="F26" s="376"/>
      <c r="G26" s="376"/>
      <c r="H26" s="376"/>
      <c r="I26" s="376"/>
      <c r="J26" s="376"/>
      <c r="K26" s="377"/>
      <c r="L26" s="372">
        <v>1</v>
      </c>
      <c r="M26" s="373"/>
      <c r="N26" s="373"/>
      <c r="O26" s="373"/>
      <c r="P26" s="374"/>
      <c r="Q26" s="372">
        <v>5910</v>
      </c>
      <c r="R26" s="373"/>
      <c r="S26" s="373"/>
      <c r="T26" s="373"/>
      <c r="U26" s="373"/>
      <c r="V26" s="374"/>
      <c r="W26" s="462"/>
      <c r="X26" s="399"/>
      <c r="Y26" s="400"/>
      <c r="Z26" s="375" t="s">
        <v>169</v>
      </c>
      <c r="AA26" s="430"/>
      <c r="AB26" s="430"/>
      <c r="AC26" s="430"/>
      <c r="AD26" s="430"/>
      <c r="AE26" s="430"/>
      <c r="AF26" s="430"/>
      <c r="AG26" s="431"/>
      <c r="AH26" s="372">
        <v>2</v>
      </c>
      <c r="AI26" s="373"/>
      <c r="AJ26" s="373"/>
      <c r="AK26" s="373"/>
      <c r="AL26" s="374"/>
      <c r="AM26" s="372" t="s">
        <v>170</v>
      </c>
      <c r="AN26" s="373"/>
      <c r="AO26" s="373"/>
      <c r="AP26" s="373"/>
      <c r="AQ26" s="373"/>
      <c r="AR26" s="374"/>
      <c r="AS26" s="372" t="s">
        <v>170</v>
      </c>
      <c r="AT26" s="373"/>
      <c r="AU26" s="373"/>
      <c r="AV26" s="373"/>
      <c r="AW26" s="373"/>
      <c r="AX26" s="432"/>
      <c r="AY26" s="459" t="s">
        <v>171</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172</v>
      </c>
      <c r="F27" s="376"/>
      <c r="G27" s="376"/>
      <c r="H27" s="376"/>
      <c r="I27" s="376"/>
      <c r="J27" s="376"/>
      <c r="K27" s="377"/>
      <c r="L27" s="372">
        <v>1</v>
      </c>
      <c r="M27" s="373"/>
      <c r="N27" s="373"/>
      <c r="O27" s="373"/>
      <c r="P27" s="374"/>
      <c r="Q27" s="372">
        <v>3270</v>
      </c>
      <c r="R27" s="373"/>
      <c r="S27" s="373"/>
      <c r="T27" s="373"/>
      <c r="U27" s="373"/>
      <c r="V27" s="374"/>
      <c r="W27" s="462"/>
      <c r="X27" s="399"/>
      <c r="Y27" s="400"/>
      <c r="Z27" s="375" t="s">
        <v>173</v>
      </c>
      <c r="AA27" s="376"/>
      <c r="AB27" s="376"/>
      <c r="AC27" s="376"/>
      <c r="AD27" s="376"/>
      <c r="AE27" s="376"/>
      <c r="AF27" s="376"/>
      <c r="AG27" s="377"/>
      <c r="AH27" s="372">
        <v>1</v>
      </c>
      <c r="AI27" s="373"/>
      <c r="AJ27" s="373"/>
      <c r="AK27" s="373"/>
      <c r="AL27" s="374"/>
      <c r="AM27" s="372" t="s">
        <v>170</v>
      </c>
      <c r="AN27" s="373"/>
      <c r="AO27" s="373"/>
      <c r="AP27" s="373"/>
      <c r="AQ27" s="373"/>
      <c r="AR27" s="374"/>
      <c r="AS27" s="372" t="s">
        <v>170</v>
      </c>
      <c r="AT27" s="373"/>
      <c r="AU27" s="373"/>
      <c r="AV27" s="373"/>
      <c r="AW27" s="373"/>
      <c r="AX27" s="432"/>
      <c r="AY27" s="456" t="s">
        <v>174</v>
      </c>
      <c r="AZ27" s="457"/>
      <c r="BA27" s="457"/>
      <c r="BB27" s="457"/>
      <c r="BC27" s="457"/>
      <c r="BD27" s="457"/>
      <c r="BE27" s="457"/>
      <c r="BF27" s="457"/>
      <c r="BG27" s="457"/>
      <c r="BH27" s="457"/>
      <c r="BI27" s="457"/>
      <c r="BJ27" s="457"/>
      <c r="BK27" s="457"/>
      <c r="BL27" s="457"/>
      <c r="BM27" s="458"/>
      <c r="BN27" s="453">
        <v>137595</v>
      </c>
      <c r="BO27" s="454"/>
      <c r="BP27" s="454"/>
      <c r="BQ27" s="454"/>
      <c r="BR27" s="454"/>
      <c r="BS27" s="454"/>
      <c r="BT27" s="454"/>
      <c r="BU27" s="455"/>
      <c r="BV27" s="453">
        <v>137435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175</v>
      </c>
      <c r="F28" s="376"/>
      <c r="G28" s="376"/>
      <c r="H28" s="376"/>
      <c r="I28" s="376"/>
      <c r="J28" s="376"/>
      <c r="K28" s="377"/>
      <c r="L28" s="372">
        <v>1</v>
      </c>
      <c r="M28" s="373"/>
      <c r="N28" s="373"/>
      <c r="O28" s="373"/>
      <c r="P28" s="374"/>
      <c r="Q28" s="372">
        <v>2690</v>
      </c>
      <c r="R28" s="373"/>
      <c r="S28" s="373"/>
      <c r="T28" s="373"/>
      <c r="U28" s="373"/>
      <c r="V28" s="374"/>
      <c r="W28" s="462"/>
      <c r="X28" s="399"/>
      <c r="Y28" s="400"/>
      <c r="Z28" s="375" t="s">
        <v>176</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177</v>
      </c>
      <c r="AZ28" s="437"/>
      <c r="BA28" s="437"/>
      <c r="BB28" s="438"/>
      <c r="BC28" s="445" t="s">
        <v>46</v>
      </c>
      <c r="BD28" s="446"/>
      <c r="BE28" s="446"/>
      <c r="BF28" s="446"/>
      <c r="BG28" s="446"/>
      <c r="BH28" s="446"/>
      <c r="BI28" s="446"/>
      <c r="BJ28" s="446"/>
      <c r="BK28" s="446"/>
      <c r="BL28" s="446"/>
      <c r="BM28" s="447"/>
      <c r="BN28" s="448">
        <v>1287982</v>
      </c>
      <c r="BO28" s="449"/>
      <c r="BP28" s="449"/>
      <c r="BQ28" s="449"/>
      <c r="BR28" s="449"/>
      <c r="BS28" s="449"/>
      <c r="BT28" s="449"/>
      <c r="BU28" s="450"/>
      <c r="BV28" s="448">
        <v>1026342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178</v>
      </c>
      <c r="F29" s="376"/>
      <c r="G29" s="376"/>
      <c r="H29" s="376"/>
      <c r="I29" s="376"/>
      <c r="J29" s="376"/>
      <c r="K29" s="377"/>
      <c r="L29" s="372">
        <v>14</v>
      </c>
      <c r="M29" s="373"/>
      <c r="N29" s="373"/>
      <c r="O29" s="373"/>
      <c r="P29" s="374"/>
      <c r="Q29" s="372">
        <v>2460</v>
      </c>
      <c r="R29" s="373"/>
      <c r="S29" s="373"/>
      <c r="T29" s="373"/>
      <c r="U29" s="373"/>
      <c r="V29" s="374"/>
      <c r="W29" s="463"/>
      <c r="X29" s="464"/>
      <c r="Y29" s="465"/>
      <c r="Z29" s="375" t="s">
        <v>179</v>
      </c>
      <c r="AA29" s="376"/>
      <c r="AB29" s="376"/>
      <c r="AC29" s="376"/>
      <c r="AD29" s="376"/>
      <c r="AE29" s="376"/>
      <c r="AF29" s="376"/>
      <c r="AG29" s="377"/>
      <c r="AH29" s="372">
        <v>198</v>
      </c>
      <c r="AI29" s="373"/>
      <c r="AJ29" s="373"/>
      <c r="AK29" s="373"/>
      <c r="AL29" s="374"/>
      <c r="AM29" s="372">
        <v>602755</v>
      </c>
      <c r="AN29" s="373"/>
      <c r="AO29" s="373"/>
      <c r="AP29" s="373"/>
      <c r="AQ29" s="373"/>
      <c r="AR29" s="374"/>
      <c r="AS29" s="372">
        <v>3044</v>
      </c>
      <c r="AT29" s="373"/>
      <c r="AU29" s="373"/>
      <c r="AV29" s="373"/>
      <c r="AW29" s="373"/>
      <c r="AX29" s="432"/>
      <c r="AY29" s="439"/>
      <c r="AZ29" s="440"/>
      <c r="BA29" s="440"/>
      <c r="BB29" s="441"/>
      <c r="BC29" s="433" t="s">
        <v>180</v>
      </c>
      <c r="BD29" s="434"/>
      <c r="BE29" s="434"/>
      <c r="BF29" s="434"/>
      <c r="BG29" s="434"/>
      <c r="BH29" s="434"/>
      <c r="BI29" s="434"/>
      <c r="BJ29" s="434"/>
      <c r="BK29" s="434"/>
      <c r="BL29" s="434"/>
      <c r="BM29" s="435"/>
      <c r="BN29" s="419">
        <v>302563</v>
      </c>
      <c r="BO29" s="420"/>
      <c r="BP29" s="420"/>
      <c r="BQ29" s="420"/>
      <c r="BR29" s="420"/>
      <c r="BS29" s="420"/>
      <c r="BT29" s="420"/>
      <c r="BU29" s="421"/>
      <c r="BV29" s="419">
        <v>80394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181</v>
      </c>
      <c r="X30" s="387"/>
      <c r="Y30" s="387"/>
      <c r="Z30" s="387"/>
      <c r="AA30" s="387"/>
      <c r="AB30" s="387"/>
      <c r="AC30" s="387"/>
      <c r="AD30" s="387"/>
      <c r="AE30" s="387"/>
      <c r="AF30" s="387"/>
      <c r="AG30" s="388"/>
      <c r="AH30" s="389">
        <v>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3955916</v>
      </c>
      <c r="BO30" s="454"/>
      <c r="BP30" s="454"/>
      <c r="BQ30" s="454"/>
      <c r="BR30" s="454"/>
      <c r="BS30" s="454"/>
      <c r="BT30" s="454"/>
      <c r="BU30" s="455"/>
      <c r="BV30" s="453">
        <v>3951261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182</v>
      </c>
      <c r="D32" s="378"/>
      <c r="E32" s="378"/>
      <c r="F32" s="378"/>
      <c r="G32" s="378"/>
      <c r="H32" s="378"/>
      <c r="I32" s="378"/>
      <c r="J32" s="378"/>
      <c r="K32" s="378"/>
      <c r="L32" s="378"/>
      <c r="M32" s="378"/>
      <c r="N32" s="378"/>
      <c r="O32" s="378"/>
      <c r="P32" s="378"/>
      <c r="Q32" s="378"/>
      <c r="R32" s="378"/>
      <c r="S32" s="378"/>
      <c r="U32" s="379" t="s">
        <v>183</v>
      </c>
      <c r="V32" s="379"/>
      <c r="W32" s="379"/>
      <c r="X32" s="379"/>
      <c r="Y32" s="379"/>
      <c r="Z32" s="379"/>
      <c r="AA32" s="379"/>
      <c r="AB32" s="379"/>
      <c r="AC32" s="379"/>
      <c r="AD32" s="379"/>
      <c r="AE32" s="379"/>
      <c r="AF32" s="379"/>
      <c r="AG32" s="379"/>
      <c r="AH32" s="379"/>
      <c r="AI32" s="379"/>
      <c r="AJ32" s="379"/>
      <c r="AK32" s="379"/>
      <c r="AM32" s="379" t="s">
        <v>184</v>
      </c>
      <c r="AN32" s="379"/>
      <c r="AO32" s="379"/>
      <c r="AP32" s="379"/>
      <c r="AQ32" s="379"/>
      <c r="AR32" s="379"/>
      <c r="AS32" s="379"/>
      <c r="AT32" s="379"/>
      <c r="AU32" s="379"/>
      <c r="AV32" s="379"/>
      <c r="AW32" s="379"/>
      <c r="AX32" s="379"/>
      <c r="AY32" s="379"/>
      <c r="AZ32" s="379"/>
      <c r="BA32" s="379"/>
      <c r="BB32" s="379"/>
      <c r="BC32" s="379"/>
      <c r="BE32" s="379" t="s">
        <v>185</v>
      </c>
      <c r="BF32" s="379"/>
      <c r="BG32" s="379"/>
      <c r="BH32" s="379"/>
      <c r="BI32" s="379"/>
      <c r="BJ32" s="379"/>
      <c r="BK32" s="379"/>
      <c r="BL32" s="379"/>
      <c r="BM32" s="379"/>
      <c r="BN32" s="379"/>
      <c r="BO32" s="379"/>
      <c r="BP32" s="379"/>
      <c r="BQ32" s="379"/>
      <c r="BR32" s="379"/>
      <c r="BS32" s="379"/>
      <c r="BT32" s="379"/>
      <c r="BU32" s="379"/>
      <c r="BW32" s="379" t="s">
        <v>186</v>
      </c>
      <c r="BX32" s="379"/>
      <c r="BY32" s="379"/>
      <c r="BZ32" s="379"/>
      <c r="CA32" s="379"/>
      <c r="CB32" s="379"/>
      <c r="CC32" s="379"/>
      <c r="CD32" s="379"/>
      <c r="CE32" s="379"/>
      <c r="CF32" s="379"/>
      <c r="CG32" s="379"/>
      <c r="CH32" s="379"/>
      <c r="CI32" s="379"/>
      <c r="CJ32" s="379"/>
      <c r="CK32" s="379"/>
      <c r="CL32" s="379"/>
      <c r="CM32" s="379"/>
      <c r="CO32" s="379" t="s">
        <v>187</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188</v>
      </c>
      <c r="D33" s="371"/>
      <c r="E33" s="370" t="s">
        <v>189</v>
      </c>
      <c r="F33" s="370"/>
      <c r="G33" s="370"/>
      <c r="H33" s="370"/>
      <c r="I33" s="370"/>
      <c r="J33" s="370"/>
      <c r="K33" s="370"/>
      <c r="L33" s="370"/>
      <c r="M33" s="370"/>
      <c r="N33" s="370"/>
      <c r="O33" s="370"/>
      <c r="P33" s="370"/>
      <c r="Q33" s="370"/>
      <c r="R33" s="370"/>
      <c r="S33" s="370"/>
      <c r="T33" s="194"/>
      <c r="U33" s="371" t="s">
        <v>188</v>
      </c>
      <c r="V33" s="371"/>
      <c r="W33" s="370" t="s">
        <v>189</v>
      </c>
      <c r="X33" s="370"/>
      <c r="Y33" s="370"/>
      <c r="Z33" s="370"/>
      <c r="AA33" s="370"/>
      <c r="AB33" s="370"/>
      <c r="AC33" s="370"/>
      <c r="AD33" s="370"/>
      <c r="AE33" s="370"/>
      <c r="AF33" s="370"/>
      <c r="AG33" s="370"/>
      <c r="AH33" s="370"/>
      <c r="AI33" s="370"/>
      <c r="AJ33" s="370"/>
      <c r="AK33" s="370"/>
      <c r="AL33" s="194"/>
      <c r="AM33" s="371" t="s">
        <v>188</v>
      </c>
      <c r="AN33" s="371"/>
      <c r="AO33" s="370" t="s">
        <v>189</v>
      </c>
      <c r="AP33" s="370"/>
      <c r="AQ33" s="370"/>
      <c r="AR33" s="370"/>
      <c r="AS33" s="370"/>
      <c r="AT33" s="370"/>
      <c r="AU33" s="370"/>
      <c r="AV33" s="370"/>
      <c r="AW33" s="370"/>
      <c r="AX33" s="370"/>
      <c r="AY33" s="370"/>
      <c r="AZ33" s="370"/>
      <c r="BA33" s="370"/>
      <c r="BB33" s="370"/>
      <c r="BC33" s="370"/>
      <c r="BD33" s="195"/>
      <c r="BE33" s="370" t="s">
        <v>190</v>
      </c>
      <c r="BF33" s="370"/>
      <c r="BG33" s="370" t="s">
        <v>191</v>
      </c>
      <c r="BH33" s="370"/>
      <c r="BI33" s="370"/>
      <c r="BJ33" s="370"/>
      <c r="BK33" s="370"/>
      <c r="BL33" s="370"/>
      <c r="BM33" s="370"/>
      <c r="BN33" s="370"/>
      <c r="BO33" s="370"/>
      <c r="BP33" s="370"/>
      <c r="BQ33" s="370"/>
      <c r="BR33" s="370"/>
      <c r="BS33" s="370"/>
      <c r="BT33" s="370"/>
      <c r="BU33" s="370"/>
      <c r="BV33" s="195"/>
      <c r="BW33" s="371" t="s">
        <v>190</v>
      </c>
      <c r="BX33" s="371"/>
      <c r="BY33" s="370" t="s">
        <v>192</v>
      </c>
      <c r="BZ33" s="370"/>
      <c r="CA33" s="370"/>
      <c r="CB33" s="370"/>
      <c r="CC33" s="370"/>
      <c r="CD33" s="370"/>
      <c r="CE33" s="370"/>
      <c r="CF33" s="370"/>
      <c r="CG33" s="370"/>
      <c r="CH33" s="370"/>
      <c r="CI33" s="370"/>
      <c r="CJ33" s="370"/>
      <c r="CK33" s="370"/>
      <c r="CL33" s="370"/>
      <c r="CM33" s="370"/>
      <c r="CN33" s="194"/>
      <c r="CO33" s="371" t="s">
        <v>188</v>
      </c>
      <c r="CP33" s="371"/>
      <c r="CQ33" s="370" t="s">
        <v>193</v>
      </c>
      <c r="CR33" s="370"/>
      <c r="CS33" s="370"/>
      <c r="CT33" s="370"/>
      <c r="CU33" s="370"/>
      <c r="CV33" s="370"/>
      <c r="CW33" s="370"/>
      <c r="CX33" s="370"/>
      <c r="CY33" s="370"/>
      <c r="CZ33" s="370"/>
      <c r="DA33" s="370"/>
      <c r="DB33" s="370"/>
      <c r="DC33" s="370"/>
      <c r="DD33" s="370"/>
      <c r="DE33" s="370"/>
      <c r="DF33" s="194"/>
      <c r="DG33" s="369" t="s">
        <v>194</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IF('各会計、関係団体の財政状況及び健全化判断比率'!B30="","",'各会計、関係団体の財政状況及び健全化判断比率'!B30)</f>
        <v>集落排水事業</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土地区画整理事業特別会計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195</v>
      </c>
      <c r="E46" s="364" t="s">
        <v>196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VmnwQ32R8NmQ331SO2xAbV6OG6VCeRqLSSScGqwQKtBzHjZaGABO8/gfcmWIfgnyNyZ77/n0D5FJH0HTjJ8EVw==" saltValue="nIgSBUbcxrE+ew1MmZ53r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P33" sqref="P3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0.01</v>
      </c>
      <c r="G34" s="33">
        <v>0.01</v>
      </c>
      <c r="H34" s="33">
        <v>0</v>
      </c>
      <c r="I34" s="33">
        <v>0</v>
      </c>
      <c r="J34" s="34" t="s">
        <v>533</v>
      </c>
      <c r="K34" s="22"/>
      <c r="L34" s="22"/>
      <c r="M34" s="22"/>
      <c r="N34" s="22"/>
      <c r="O34" s="22"/>
      <c r="P34" s="22"/>
    </row>
    <row r="35" spans="1:16" ht="39" customHeight="1" x14ac:dyDescent="0.15">
      <c r="A35" s="22"/>
      <c r="B35" s="35"/>
      <c r="C35" s="1145" t="s">
        <v>534</v>
      </c>
      <c r="D35" s="1146"/>
      <c r="E35" s="1147"/>
      <c r="F35" s="36">
        <v>9.42</v>
      </c>
      <c r="G35" s="37">
        <v>10.86</v>
      </c>
      <c r="H35" s="37">
        <v>10.82</v>
      </c>
      <c r="I35" s="37">
        <v>12.05</v>
      </c>
      <c r="J35" s="38">
        <v>10.18</v>
      </c>
      <c r="K35" s="22"/>
      <c r="L35" s="22"/>
      <c r="M35" s="22"/>
      <c r="N35" s="22"/>
      <c r="O35" s="22"/>
      <c r="P35" s="22"/>
    </row>
    <row r="36" spans="1:16" ht="39" customHeight="1" x14ac:dyDescent="0.15">
      <c r="A36" s="22"/>
      <c r="B36" s="35"/>
      <c r="C36" s="1145" t="s">
        <v>535</v>
      </c>
      <c r="D36" s="1146"/>
      <c r="E36" s="1147"/>
      <c r="F36" s="36">
        <v>0.16</v>
      </c>
      <c r="G36" s="37">
        <v>0.67</v>
      </c>
      <c r="H36" s="37" t="s">
        <v>536</v>
      </c>
      <c r="I36" s="37">
        <v>0.2</v>
      </c>
      <c r="J36" s="38">
        <v>0.77</v>
      </c>
      <c r="K36" s="22"/>
      <c r="L36" s="22"/>
      <c r="M36" s="22"/>
      <c r="N36" s="22"/>
      <c r="O36" s="22"/>
      <c r="P36" s="22"/>
    </row>
    <row r="37" spans="1:16" ht="39" customHeight="1" x14ac:dyDescent="0.15">
      <c r="A37" s="22"/>
      <c r="B37" s="35"/>
      <c r="C37" s="1145" t="s">
        <v>537</v>
      </c>
      <c r="D37" s="1146"/>
      <c r="E37" s="1147"/>
      <c r="F37" s="36" t="s">
        <v>486</v>
      </c>
      <c r="G37" s="37" t="s">
        <v>486</v>
      </c>
      <c r="H37" s="37" t="s">
        <v>486</v>
      </c>
      <c r="I37" s="37" t="s">
        <v>486</v>
      </c>
      <c r="J37" s="38">
        <v>0.15</v>
      </c>
      <c r="K37" s="22"/>
      <c r="L37" s="22"/>
      <c r="M37" s="22"/>
      <c r="N37" s="22"/>
      <c r="O37" s="22"/>
      <c r="P37" s="22"/>
    </row>
    <row r="38" spans="1:16" ht="39" customHeight="1" x14ac:dyDescent="0.15">
      <c r="A38" s="22"/>
      <c r="B38" s="35"/>
      <c r="C38" s="1145" t="s">
        <v>538</v>
      </c>
      <c r="D38" s="1146"/>
      <c r="E38" s="1147"/>
      <c r="F38" s="36">
        <v>0</v>
      </c>
      <c r="G38" s="37">
        <v>0</v>
      </c>
      <c r="H38" s="37">
        <v>0</v>
      </c>
      <c r="I38" s="37">
        <v>0</v>
      </c>
      <c r="J38" s="38">
        <v>0.01</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v>0.04</v>
      </c>
      <c r="G43" s="42">
        <v>0.03</v>
      </c>
      <c r="H43" s="42">
        <v>0.03</v>
      </c>
      <c r="I43" s="42">
        <v>0.34</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S6d+P4plCQdasZmoR1smVdrfX24zz7QIg6IZ5APkOVbZsA3x9J0gyWoQF6A24ls8fEPmckX32eulsb5YRL3vA==" saltValue="m75lfSkVtu9GUaasn9Cw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election activeCell="L51" sqref="L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1353</v>
      </c>
      <c r="L45" s="60">
        <v>1357</v>
      </c>
      <c r="M45" s="60">
        <v>1339</v>
      </c>
      <c r="N45" s="60">
        <v>1327</v>
      </c>
      <c r="O45" s="61">
        <v>1242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27</v>
      </c>
      <c r="L48" s="64">
        <v>26</v>
      </c>
      <c r="M48" s="64">
        <v>23</v>
      </c>
      <c r="N48" s="64">
        <v>28</v>
      </c>
      <c r="O48" s="65">
        <v>30</v>
      </c>
      <c r="P48" s="48"/>
      <c r="Q48" s="48"/>
      <c r="R48" s="48"/>
      <c r="S48" s="48"/>
      <c r="T48" s="48"/>
      <c r="U48" s="48"/>
    </row>
    <row r="49" spans="1:21" ht="30.75" customHeight="1" x14ac:dyDescent="0.15">
      <c r="A49" s="48"/>
      <c r="B49" s="1178"/>
      <c r="C49" s="1179"/>
      <c r="D49" s="62"/>
      <c r="E49" s="1155" t="s">
        <v>14</v>
      </c>
      <c r="F49" s="1155"/>
      <c r="G49" s="1155"/>
      <c r="H49" s="1155"/>
      <c r="I49" s="1155"/>
      <c r="J49" s="1156"/>
      <c r="K49" s="63">
        <v>79</v>
      </c>
      <c r="L49" s="64">
        <v>81</v>
      </c>
      <c r="M49" s="64">
        <v>84</v>
      </c>
      <c r="N49" s="64">
        <v>83</v>
      </c>
      <c r="O49" s="65">
        <v>86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912</v>
      </c>
      <c r="L52" s="64">
        <v>893</v>
      </c>
      <c r="M52" s="64">
        <v>867</v>
      </c>
      <c r="N52" s="64">
        <v>844</v>
      </c>
      <c r="O52" s="65">
        <v>845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547</v>
      </c>
      <c r="L53" s="69">
        <v>571</v>
      </c>
      <c r="M53" s="69">
        <v>579</v>
      </c>
      <c r="N53" s="69">
        <v>594</v>
      </c>
      <c r="O53" s="70">
        <v>513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d2XaTvdtTmxqkNLevS+g22h78jMuAgel8JuGW1mFjsWcF32Wl4Qy1tLm+r8nLoouPPi6cJZRTG4S9eTmL2jNg==" saltValue="e4dqrwXkLZuOQNSwq1jQ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election activeCell="L43" sqref="L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13558</v>
      </c>
      <c r="J41" s="344">
        <v>13377</v>
      </c>
      <c r="K41" s="344">
        <v>12333</v>
      </c>
      <c r="L41" s="344">
        <v>10857</v>
      </c>
      <c r="M41" s="345">
        <v>9818</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371</v>
      </c>
      <c r="J43" s="347">
        <v>309</v>
      </c>
      <c r="K43" s="347">
        <v>292</v>
      </c>
      <c r="L43" s="347">
        <v>294</v>
      </c>
      <c r="M43" s="348">
        <v>275</v>
      </c>
    </row>
    <row r="44" spans="2:13" ht="27.75" customHeight="1" x14ac:dyDescent="0.15">
      <c r="B44" s="1186"/>
      <c r="C44" s="1187"/>
      <c r="D44" s="106"/>
      <c r="E44" s="1190" t="s">
        <v>34</v>
      </c>
      <c r="F44" s="1190"/>
      <c r="G44" s="1190"/>
      <c r="H44" s="1191"/>
      <c r="I44" s="346">
        <v>635</v>
      </c>
      <c r="J44" s="347">
        <v>515</v>
      </c>
      <c r="K44" s="347">
        <v>664</v>
      </c>
      <c r="L44" s="347">
        <v>597</v>
      </c>
      <c r="M44" s="348">
        <v>660</v>
      </c>
    </row>
    <row r="45" spans="2:13" ht="27.75" customHeight="1" x14ac:dyDescent="0.15">
      <c r="B45" s="1186"/>
      <c r="C45" s="1187"/>
      <c r="D45" s="106"/>
      <c r="E45" s="1190" t="s">
        <v>35</v>
      </c>
      <c r="F45" s="1190"/>
      <c r="G45" s="1190"/>
      <c r="H45" s="1191"/>
      <c r="I45" s="346">
        <v>428</v>
      </c>
      <c r="J45" s="347">
        <v>286</v>
      </c>
      <c r="K45" s="347">
        <v>203</v>
      </c>
      <c r="L45" s="347">
        <v>225</v>
      </c>
      <c r="M45" s="348">
        <v>164</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2624</v>
      </c>
      <c r="J50" s="347">
        <v>3526</v>
      </c>
      <c r="K50" s="347">
        <v>4246</v>
      </c>
      <c r="L50" s="347">
        <v>4027</v>
      </c>
      <c r="M50" s="348">
        <v>4519</v>
      </c>
    </row>
    <row r="51" spans="2:13" ht="27.75" customHeight="1" x14ac:dyDescent="0.15">
      <c r="B51" s="1186"/>
      <c r="C51" s="1187"/>
      <c r="D51" s="106"/>
      <c r="E51" s="1190" t="s">
        <v>42</v>
      </c>
      <c r="F51" s="1190"/>
      <c r="G51" s="1190"/>
      <c r="H51" s="1191"/>
      <c r="I51" s="346">
        <v>0</v>
      </c>
      <c r="J51" s="347">
        <v>0</v>
      </c>
      <c r="K51" s="347">
        <v>0</v>
      </c>
      <c r="L51" s="347">
        <v>0</v>
      </c>
      <c r="M51" s="348">
        <v>0</v>
      </c>
    </row>
    <row r="52" spans="2:13" ht="27.75" customHeight="1" x14ac:dyDescent="0.15">
      <c r="B52" s="1188"/>
      <c r="C52" s="1189"/>
      <c r="D52" s="106"/>
      <c r="E52" s="1190" t="s">
        <v>43</v>
      </c>
      <c r="F52" s="1190"/>
      <c r="G52" s="1190"/>
      <c r="H52" s="1191"/>
      <c r="I52" s="346">
        <v>9580</v>
      </c>
      <c r="J52" s="347">
        <v>9326</v>
      </c>
      <c r="K52" s="347">
        <v>8658</v>
      </c>
      <c r="L52" s="347">
        <v>7808</v>
      </c>
      <c r="M52" s="348">
        <v>7196</v>
      </c>
    </row>
    <row r="53" spans="2:13" ht="27.75" customHeight="1" thickBot="1" x14ac:dyDescent="0.2">
      <c r="B53" s="1192" t="s">
        <v>19</v>
      </c>
      <c r="C53" s="1193"/>
      <c r="D53" s="110"/>
      <c r="E53" s="1194" t="s">
        <v>44</v>
      </c>
      <c r="F53" s="1194"/>
      <c r="G53" s="1194"/>
      <c r="H53" s="1195"/>
      <c r="I53" s="349">
        <v>2788</v>
      </c>
      <c r="J53" s="350">
        <v>1636</v>
      </c>
      <c r="K53" s="350">
        <v>588</v>
      </c>
      <c r="L53" s="350">
        <v>138</v>
      </c>
      <c r="M53" s="351">
        <v>-798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GMsw4e8n/zmb3HK+11pAxQjghwjkIGeUvA1rn9eSr84InYhI2v84EEY6IIR2Y4JLou+QfpXCE/8ZjW98SmKEA==" saltValue="SzgGrd2MBZa8QzfJpq+w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J10" sqref="J1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1546</v>
      </c>
      <c r="G55" s="352">
        <v>1026</v>
      </c>
      <c r="H55" s="353">
        <v>1288</v>
      </c>
    </row>
    <row r="56" spans="2:8" ht="52.5" customHeight="1" x14ac:dyDescent="0.15">
      <c r="B56" s="122"/>
      <c r="C56" s="1213" t="s">
        <v>47</v>
      </c>
      <c r="D56" s="1213"/>
      <c r="E56" s="1214"/>
      <c r="F56" s="354">
        <v>351</v>
      </c>
      <c r="G56" s="354">
        <v>80</v>
      </c>
      <c r="H56" s="355">
        <v>303</v>
      </c>
    </row>
    <row r="57" spans="2:8" ht="53.25" customHeight="1" x14ac:dyDescent="0.15">
      <c r="B57" s="122"/>
      <c r="C57" s="1215" t="s">
        <v>48</v>
      </c>
      <c r="D57" s="1215"/>
      <c r="E57" s="1216"/>
      <c r="F57" s="356">
        <v>3330</v>
      </c>
      <c r="G57" s="356">
        <v>3951</v>
      </c>
      <c r="H57" s="357">
        <v>3956</v>
      </c>
    </row>
    <row r="58" spans="2:8" ht="45.75" customHeight="1" x14ac:dyDescent="0.15">
      <c r="B58" s="123"/>
      <c r="C58" s="1203" t="s">
        <v>49</v>
      </c>
      <c r="D58" s="1204"/>
      <c r="E58" s="1205"/>
      <c r="F58" s="358"/>
      <c r="G58" s="358"/>
      <c r="H58" s="359"/>
    </row>
    <row r="59" spans="2:8" ht="45.75" customHeight="1" x14ac:dyDescent="0.15">
      <c r="B59" s="123"/>
      <c r="C59" s="1203" t="s">
        <v>49</v>
      </c>
      <c r="D59" s="1204"/>
      <c r="E59" s="1205"/>
      <c r="F59" s="358"/>
      <c r="G59" s="358"/>
      <c r="H59" s="359"/>
    </row>
    <row r="60" spans="2:8" ht="45.75" customHeight="1" x14ac:dyDescent="0.15">
      <c r="B60" s="123"/>
      <c r="C60" s="1203" t="s">
        <v>49</v>
      </c>
      <c r="D60" s="1204"/>
      <c r="E60" s="1205"/>
      <c r="F60" s="358"/>
      <c r="G60" s="358"/>
      <c r="H60" s="359"/>
    </row>
    <row r="61" spans="2:8" ht="45.75" customHeight="1" x14ac:dyDescent="0.15">
      <c r="B61" s="123"/>
      <c r="C61" s="1203" t="s">
        <v>49</v>
      </c>
      <c r="D61" s="1204"/>
      <c r="E61" s="1205"/>
      <c r="F61" s="358"/>
      <c r="G61" s="358"/>
      <c r="H61" s="359"/>
    </row>
    <row r="62" spans="2:8" ht="45.75" customHeight="1" thickBot="1" x14ac:dyDescent="0.2">
      <c r="B62" s="124"/>
      <c r="C62" s="1206" t="s">
        <v>49</v>
      </c>
      <c r="D62" s="1207"/>
      <c r="E62" s="1208"/>
      <c r="F62" s="360"/>
      <c r="G62" s="360"/>
      <c r="H62" s="361"/>
    </row>
    <row r="63" spans="2:8" ht="52.5" customHeight="1" thickBot="1" x14ac:dyDescent="0.2">
      <c r="B63" s="125"/>
      <c r="C63" s="1209" t="s">
        <v>50</v>
      </c>
      <c r="D63" s="1209"/>
      <c r="E63" s="1210"/>
      <c r="F63" s="362">
        <v>5227</v>
      </c>
      <c r="G63" s="362">
        <v>5058</v>
      </c>
      <c r="H63" s="363">
        <v>5546</v>
      </c>
    </row>
    <row r="64" spans="2:8" x14ac:dyDescent="0.15"/>
  </sheetData>
  <sheetProtection algorithmName="SHA-512" hashValue="MzXWG8WYvKbO3JEo2zIpwQ/5DCTs0KnywX2BKZ1XSuK1o3lkYcytDvkSlpQ0ioQXu0i93yKgUiTVOv2Dimte/g==" saltValue="6+PTWpx6bs5fvijiUQvT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524</v>
      </c>
      <c r="G2" s="139"/>
      <c r="H2" s="140"/>
    </row>
    <row r="3" spans="1:8" x14ac:dyDescent="0.15">
      <c r="A3" s="136" t="s">
        <v>517</v>
      </c>
      <c r="B3" s="141"/>
      <c r="C3" s="142"/>
      <c r="D3" s="143">
        <v>37332</v>
      </c>
      <c r="E3" s="144"/>
      <c r="F3" s="145">
        <v>52068</v>
      </c>
      <c r="G3" s="146"/>
      <c r="H3" s="147"/>
    </row>
    <row r="4" spans="1:8" x14ac:dyDescent="0.15">
      <c r="A4" s="148"/>
      <c r="B4" s="149"/>
      <c r="C4" s="150"/>
      <c r="D4" s="151">
        <v>1941</v>
      </c>
      <c r="E4" s="152"/>
      <c r="F4" s="153">
        <v>26936</v>
      </c>
      <c r="G4" s="154"/>
      <c r="H4" s="155"/>
    </row>
    <row r="5" spans="1:8" x14ac:dyDescent="0.15">
      <c r="A5" s="136" t="s">
        <v>519</v>
      </c>
      <c r="B5" s="141"/>
      <c r="C5" s="142"/>
      <c r="D5" s="143">
        <v>46273</v>
      </c>
      <c r="E5" s="144"/>
      <c r="F5" s="145">
        <v>47161</v>
      </c>
      <c r="G5" s="146"/>
      <c r="H5" s="147"/>
    </row>
    <row r="6" spans="1:8" x14ac:dyDescent="0.15">
      <c r="A6" s="148"/>
      <c r="B6" s="149"/>
      <c r="C6" s="150"/>
      <c r="D6" s="151">
        <v>1703</v>
      </c>
      <c r="E6" s="152"/>
      <c r="F6" s="153">
        <v>24595</v>
      </c>
      <c r="G6" s="154"/>
      <c r="H6" s="155"/>
    </row>
    <row r="7" spans="1:8" x14ac:dyDescent="0.15">
      <c r="A7" s="136" t="s">
        <v>520</v>
      </c>
      <c r="B7" s="141"/>
      <c r="C7" s="142"/>
      <c r="D7" s="143">
        <v>41482</v>
      </c>
      <c r="E7" s="144"/>
      <c r="F7" s="145">
        <v>43423</v>
      </c>
      <c r="G7" s="146"/>
      <c r="H7" s="147"/>
    </row>
    <row r="8" spans="1:8" x14ac:dyDescent="0.15">
      <c r="A8" s="148"/>
      <c r="B8" s="149"/>
      <c r="C8" s="150"/>
      <c r="D8" s="151">
        <v>4337</v>
      </c>
      <c r="E8" s="152"/>
      <c r="F8" s="153">
        <v>22207</v>
      </c>
      <c r="G8" s="154"/>
      <c r="H8" s="155"/>
    </row>
    <row r="9" spans="1:8" x14ac:dyDescent="0.15">
      <c r="A9" s="136" t="s">
        <v>521</v>
      </c>
      <c r="B9" s="141"/>
      <c r="C9" s="142"/>
      <c r="D9" s="143">
        <v>23714</v>
      </c>
      <c r="E9" s="144"/>
      <c r="F9" s="145">
        <v>45265</v>
      </c>
      <c r="G9" s="146"/>
      <c r="H9" s="147"/>
    </row>
    <row r="10" spans="1:8" x14ac:dyDescent="0.15">
      <c r="A10" s="148"/>
      <c r="B10" s="149"/>
      <c r="C10" s="150"/>
      <c r="D10" s="151">
        <v>4623</v>
      </c>
      <c r="E10" s="152"/>
      <c r="F10" s="153">
        <v>22600</v>
      </c>
      <c r="G10" s="154"/>
      <c r="H10" s="155"/>
    </row>
    <row r="11" spans="1:8" x14ac:dyDescent="0.15">
      <c r="A11" s="136" t="s">
        <v>522</v>
      </c>
      <c r="B11" s="141"/>
      <c r="C11" s="142"/>
      <c r="D11" s="143">
        <v>39614</v>
      </c>
      <c r="E11" s="144"/>
      <c r="F11" s="145">
        <v>54621</v>
      </c>
      <c r="G11" s="146"/>
      <c r="H11" s="147"/>
    </row>
    <row r="12" spans="1:8" x14ac:dyDescent="0.15">
      <c r="A12" s="148"/>
      <c r="B12" s="149"/>
      <c r="C12" s="156"/>
      <c r="D12" s="151">
        <v>9564</v>
      </c>
      <c r="E12" s="152"/>
      <c r="F12" s="153">
        <v>30892</v>
      </c>
      <c r="G12" s="154"/>
      <c r="H12" s="155"/>
    </row>
    <row r="13" spans="1:8" x14ac:dyDescent="0.15">
      <c r="A13" s="136"/>
      <c r="B13" s="141"/>
      <c r="C13" s="157"/>
      <c r="D13" s="158">
        <v>37683</v>
      </c>
      <c r="E13" s="159"/>
      <c r="F13" s="160">
        <v>48508</v>
      </c>
      <c r="G13" s="161"/>
      <c r="H13" s="147"/>
    </row>
    <row r="14" spans="1:8" x14ac:dyDescent="0.15">
      <c r="A14" s="148"/>
      <c r="B14" s="149"/>
      <c r="C14" s="150"/>
      <c r="D14" s="151">
        <v>4434</v>
      </c>
      <c r="E14" s="152"/>
      <c r="F14" s="153">
        <v>25446</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9.44</v>
      </c>
      <c r="C19" s="162">
        <f>ROUND(VALUE(SUBSTITUTE(実質収支比率等に係る経年分析!G$48,"▲","-")),2)</f>
        <v>10.87</v>
      </c>
      <c r="D19" s="162">
        <f>ROUND(VALUE(SUBSTITUTE(実質収支比率等に係る経年分析!H$48,"▲","-")),2)</f>
        <v>10.83</v>
      </c>
      <c r="E19" s="162">
        <f>ROUND(VALUE(SUBSTITUTE(実質収支比率等に係る経年分析!I$48,"▲","-")),2)</f>
        <v>12.06</v>
      </c>
      <c r="F19" s="162">
        <f>ROUND(VALUE(SUBSTITUTE(実質収支比率等に係る経年分析!J$48,"▲","-")),2)</f>
        <v>10.17</v>
      </c>
    </row>
    <row r="20" spans="1:11" x14ac:dyDescent="0.15">
      <c r="A20" s="162" t="s">
        <v>54</v>
      </c>
      <c r="B20" s="162">
        <f>ROUND(VALUE(SUBSTITUTE(実質収支比率等に係る経年分析!F$47,"▲","-")),2)</f>
        <v>13</v>
      </c>
      <c r="C20" s="162">
        <f>ROUND(VALUE(SUBSTITUTE(実質収支比率等に係る経年分析!G$47,"▲","-")),2)</f>
        <v>20.38</v>
      </c>
      <c r="D20" s="162">
        <f>ROUND(VALUE(SUBSTITUTE(実質収支比率等に係る経年分析!H$47,"▲","-")),2)</f>
        <v>20.27</v>
      </c>
      <c r="E20" s="162">
        <f>ROUND(VALUE(SUBSTITUTE(実質収支比率等に係る経年分析!I$47,"▲","-")),2)</f>
        <v>13.25</v>
      </c>
      <c r="F20" s="162">
        <f>ROUND(VALUE(SUBSTITUTE(実質収支比率等に係る経年分析!J$47,"▲","-")),2)</f>
        <v>15.83</v>
      </c>
    </row>
    <row r="21" spans="1:11" x14ac:dyDescent="0.15">
      <c r="A21" s="162" t="s">
        <v>55</v>
      </c>
      <c r="B21" s="162">
        <f>IF(ISNUMBER(VALUE(SUBSTITUTE(実質収支比率等に係る経年分析!F$49,"▲","-"))),ROUND(VALUE(SUBSTITUTE(実質収支比率等に係る経年分析!F$49,"▲","-")),2),NA())</f>
        <v>6.37</v>
      </c>
      <c r="C21" s="162">
        <f>IF(ISNUMBER(VALUE(SUBSTITUTE(実質収支比率等に係る経年分析!G$49,"▲","-"))),ROUND(VALUE(SUBSTITUTE(実質収支比率等に係る経年分析!G$49,"▲","-")),2),NA())</f>
        <v>10.45</v>
      </c>
      <c r="D21" s="162">
        <f>IF(ISNUMBER(VALUE(SUBSTITUTE(実質収支比率等に係る経年分析!H$49,"▲","-"))),ROUND(VALUE(SUBSTITUTE(実質収支比率等に係る経年分析!H$49,"▲","-")),2),NA())</f>
        <v>-0.64</v>
      </c>
      <c r="E21" s="162">
        <f>IF(ISNUMBER(VALUE(SUBSTITUTE(実質収支比率等に係る経年分析!I$49,"▲","-"))),ROUND(VALUE(SUBSTITUTE(実質収支比率等に係る経年分析!I$49,"▲","-")),2),NA())</f>
        <v>-1.44</v>
      </c>
      <c r="F21" s="162">
        <f>IF(ISNUMBER(VALUE(SUBSTITUTE(実質収支比率等に係る経年分析!J$49,"▲","-"))),ROUND(VALUE(SUBSTITUTE(実質収支比率等に係る経年分析!J$49,"▲","-")),2),NA())</f>
        <v>1.95</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15">
      <c r="A33" s="163" t="str">
        <f>IF(連結実質赤字比率に係る赤字・黒字の構成分析!C$37="",NA(),連結実質赤字比率に係る赤字・黒字の構成分析!C$37)</f>
        <v>集落排水事業</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0.15</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0.67</v>
      </c>
      <c r="F34" s="163">
        <f>IF(ROUND(VALUE(SUBSTITUTE(連結実質赤字比率に係る赤字・黒字の構成分析!H$36,"▲", "-")), 2) &lt; 0, ABS(ROUND(VALUE(SUBSTITUTE(連結実質赤字比率に係る赤字・黒字の構成分析!H$36,"▲", "-")), 2)), NA())</f>
        <v>0.11</v>
      </c>
      <c r="G34" s="163" t="e">
        <f>IF(ROUND(VALUE(SUBSTITUTE(連結実質赤字比率に係る赤字・黒字の構成分析!H$36,"▲", "-")), 2) &gt;= 0, ABS(ROUND(VALUE(SUBSTITUTE(連結実質赤字比率に係る赤字・黒字の構成分析!H$36,"▲", "-")), 2)), NA())</f>
        <v>#N/A</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9.42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10.86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10.82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12.05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10.18</v>
      </c>
    </row>
    <row r="36" spans="1:16" x14ac:dyDescent="0.15">
      <c r="A36" s="163" t="str">
        <f>IF(連結実質赤字比率に係る赤字・黒字の構成分析!C$34="",NA(),連結実質赤字比率に係る赤字・黒字の構成分析!C$34)</f>
        <v>土地区画整理事業特別会計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0</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912</v>
      </c>
      <c r="E42" s="164"/>
      <c r="F42" s="164"/>
      <c r="G42" s="164">
        <f>'実質公債費比率（分子）の構造'!L$52</f>
        <v>893</v>
      </c>
      <c r="H42" s="164"/>
      <c r="I42" s="164"/>
      <c r="J42" s="164">
        <f>'実質公債費比率（分子）の構造'!M$52</f>
        <v>867</v>
      </c>
      <c r="K42" s="164"/>
      <c r="L42" s="164"/>
      <c r="M42" s="164">
        <f>'実質公債費比率（分子）の構造'!N$52</f>
        <v>844</v>
      </c>
      <c r="N42" s="164"/>
      <c r="O42" s="164"/>
      <c r="P42" s="164">
        <f>'実質公債費比率（分子）の構造'!O$52</f>
        <v>845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15">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64</v>
      </c>
      <c r="B45" s="164">
        <f>'実質公債費比率（分子）の構造'!K$49</f>
        <v>79</v>
      </c>
      <c r="C45" s="164"/>
      <c r="D45" s="164"/>
      <c r="E45" s="164">
        <f>'実質公債費比率（分子）の構造'!L$49</f>
        <v>81</v>
      </c>
      <c r="F45" s="164"/>
      <c r="G45" s="164"/>
      <c r="H45" s="164">
        <f>'実質公債費比率（分子）の構造'!M$49</f>
        <v>84</v>
      </c>
      <c r="I45" s="164"/>
      <c r="J45" s="164"/>
      <c r="K45" s="164">
        <f>'実質公債費比率（分子）の構造'!N$49</f>
        <v>83</v>
      </c>
      <c r="L45" s="164"/>
      <c r="M45" s="164"/>
      <c r="N45" s="164">
        <f>'実質公債費比率（分子）の構造'!O$49</f>
        <v>86</v>
      </c>
      <c r="O45" s="164"/>
      <c r="P45" s="164"/>
    </row>
    <row r="46" spans="1:16" x14ac:dyDescent="0.15">
      <c r="A46" s="164" t="s">
        <v>65</v>
      </c>
      <c r="B46" s="164">
        <f>'実質公債費比率（分子）の構造'!K$48</f>
        <v>27</v>
      </c>
      <c r="C46" s="164"/>
      <c r="D46" s="164"/>
      <c r="E46" s="164">
        <f>'実質公債費比率（分子）の構造'!L$48</f>
        <v>26</v>
      </c>
      <c r="F46" s="164"/>
      <c r="G46" s="164"/>
      <c r="H46" s="164">
        <f>'実質公債費比率（分子）の構造'!M$48</f>
        <v>23</v>
      </c>
      <c r="I46" s="164"/>
      <c r="J46" s="164"/>
      <c r="K46" s="164">
        <f>'実質公債費比率（分子）の構造'!N$48</f>
        <v>28</v>
      </c>
      <c r="L46" s="164"/>
      <c r="M46" s="164"/>
      <c r="N46" s="164">
        <f>'実質公債費比率（分子）の構造'!O$48</f>
        <v>30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1353</v>
      </c>
      <c r="C49" s="164"/>
      <c r="D49" s="164"/>
      <c r="E49" s="164">
        <f>'実質公債費比率（分子）の構造'!L$45</f>
        <v>1357</v>
      </c>
      <c r="F49" s="164"/>
      <c r="G49" s="164"/>
      <c r="H49" s="164">
        <f>'実質公債費比率（分子）の構造'!M$45</f>
        <v>1339</v>
      </c>
      <c r="I49" s="164"/>
      <c r="J49" s="164"/>
      <c r="K49" s="164">
        <f>'実質公債費比率（分子）の構造'!N$45</f>
        <v>1327</v>
      </c>
      <c r="L49" s="164"/>
      <c r="M49" s="164"/>
      <c r="N49" s="164">
        <f>'実質公債費比率（分子）の構造'!O$45</f>
        <v>1242</v>
      </c>
      <c r="O49" s="164"/>
      <c r="P49" s="164"/>
    </row>
    <row r="50" spans="1:16" x14ac:dyDescent="0.15">
      <c r="A50" s="164" t="s">
        <v>68</v>
      </c>
      <c r="B50" s="164" t="e">
        <f>NA()</f>
        <v>#N/A</v>
      </c>
      <c r="C50" s="164">
        <f>IF(ISNUMBER('実質公債費比率（分子）の構造'!K$53),'実質公債費比率（分子）の構造'!K$53,NA())</f>
        <v>547</v>
      </c>
      <c r="D50" s="164" t="e">
        <f>NA()</f>
        <v>#N/A</v>
      </c>
      <c r="E50" s="164" t="e">
        <f>NA()</f>
        <v>#N/A</v>
      </c>
      <c r="F50" s="164">
        <f>IF(ISNUMBER('実質公債費比率（分子）の構造'!L$53),'実質公債費比率（分子）の構造'!L$53,NA())</f>
        <v>571</v>
      </c>
      <c r="G50" s="164" t="e">
        <f>NA()</f>
        <v>#N/A</v>
      </c>
      <c r="H50" s="164" t="e">
        <f>NA()</f>
        <v>#N/A</v>
      </c>
      <c r="I50" s="164">
        <f>IF(ISNUMBER('実質公債費比率（分子）の構造'!M$53),'実質公債費比率（分子）の構造'!M$53,NA())</f>
        <v>579</v>
      </c>
      <c r="J50" s="164" t="e">
        <f>NA()</f>
        <v>#N/A</v>
      </c>
      <c r="K50" s="164" t="e">
        <f>NA()</f>
        <v>#N/A</v>
      </c>
      <c r="L50" s="164">
        <f>IF(ISNUMBER('実質公債費比率（分子）の構造'!N$53),'実質公債費比率（分子）の構造'!N$53,NA())</f>
        <v>594</v>
      </c>
      <c r="M50" s="164" t="e">
        <f>NA()</f>
        <v>#N/A</v>
      </c>
      <c r="N50" s="164" t="e">
        <f>NA()</f>
        <v>#N/A</v>
      </c>
      <c r="O50" s="164">
        <f>IF(ISNUMBER('実質公債費比率（分子）の構造'!O$53),'実質公債費比率（分子）の構造'!O$53,NA())</f>
        <v>513</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9580</v>
      </c>
      <c r="E56" s="163"/>
      <c r="F56" s="163"/>
      <c r="G56" s="163">
        <f>'将来負担比率（分子）の構造'!J$52</f>
        <v>9326</v>
      </c>
      <c r="H56" s="163"/>
      <c r="I56" s="163"/>
      <c r="J56" s="163">
        <f>'将来負担比率（分子）の構造'!K$52</f>
        <v>8658</v>
      </c>
      <c r="K56" s="163"/>
      <c r="L56" s="163"/>
      <c r="M56" s="163">
        <f>'将来負担比率（分子）の構造'!L$52</f>
        <v>7808</v>
      </c>
      <c r="N56" s="163"/>
      <c r="O56" s="163"/>
      <c r="P56" s="163">
        <f>'将来負担比率（分子）の構造'!M$52</f>
        <v>7196</v>
      </c>
    </row>
    <row r="57" spans="1:16" x14ac:dyDescent="0.15">
      <c r="A57" s="163" t="s">
        <v>42</v>
      </c>
      <c r="B57" s="163"/>
      <c r="C57" s="163"/>
      <c r="D57" s="163">
        <f>'将来負担比率（分子）の構造'!I$51</f>
        <v>0</v>
      </c>
      <c r="E57" s="163"/>
      <c r="F57" s="163"/>
      <c r="G57" s="163">
        <f>'将来負担比率（分子）の構造'!J$51</f>
        <v>0</v>
      </c>
      <c r="H57" s="163"/>
      <c r="I57" s="163"/>
      <c r="J57" s="163">
        <f>'将来負担比率（分子）の構造'!K$51</f>
        <v>0</v>
      </c>
      <c r="K57" s="163"/>
      <c r="L57" s="163"/>
      <c r="M57" s="163">
        <f>'将来負担比率（分子）の構造'!L$51</f>
        <v>0</v>
      </c>
      <c r="N57" s="163"/>
      <c r="O57" s="163"/>
      <c r="P57" s="163">
        <f>'将来負担比率（分子）の構造'!M$51</f>
        <v>0</v>
      </c>
    </row>
    <row r="58" spans="1:16" x14ac:dyDescent="0.15">
      <c r="A58" s="163" t="s">
        <v>41</v>
      </c>
      <c r="B58" s="163"/>
      <c r="C58" s="163"/>
      <c r="D58" s="163">
        <f>'将来負担比率（分子）の構造'!I$50</f>
        <v>2624</v>
      </c>
      <c r="E58" s="163"/>
      <c r="F58" s="163"/>
      <c r="G58" s="163">
        <f>'将来負担比率（分子）の構造'!J$50</f>
        <v>3526</v>
      </c>
      <c r="H58" s="163"/>
      <c r="I58" s="163"/>
      <c r="J58" s="163">
        <f>'将来負担比率（分子）の構造'!K$50</f>
        <v>4246</v>
      </c>
      <c r="K58" s="163"/>
      <c r="L58" s="163"/>
      <c r="M58" s="163">
        <f>'将来負担比率（分子）の構造'!L$50</f>
        <v>4027</v>
      </c>
      <c r="N58" s="163"/>
      <c r="O58" s="163"/>
      <c r="P58" s="163">
        <f>'将来負担比率（分子）の構造'!M$50</f>
        <v>4519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428</v>
      </c>
      <c r="C62" s="163"/>
      <c r="D62" s="163"/>
      <c r="E62" s="163">
        <f>'将来負担比率（分子）の構造'!J$45</f>
        <v>286</v>
      </c>
      <c r="F62" s="163"/>
      <c r="G62" s="163"/>
      <c r="H62" s="163">
        <f>'将来負担比率（分子）の構造'!K$45</f>
        <v>203</v>
      </c>
      <c r="I62" s="163"/>
      <c r="J62" s="163"/>
      <c r="K62" s="163">
        <f>'将来負担比率（分子）の構造'!L$45</f>
        <v>225</v>
      </c>
      <c r="L62" s="163"/>
      <c r="M62" s="163"/>
      <c r="N62" s="163">
        <f>'将来負担比率（分子）の構造'!M$45</f>
        <v>164</v>
      </c>
      <c r="O62" s="163"/>
      <c r="P62" s="163"/>
    </row>
    <row r="63" spans="1:16" x14ac:dyDescent="0.15">
      <c r="A63" s="163" t="s">
        <v>34</v>
      </c>
      <c r="B63" s="163">
        <f>'将来負担比率（分子）の構造'!I$44</f>
        <v>635</v>
      </c>
      <c r="C63" s="163"/>
      <c r="D63" s="163"/>
      <c r="E63" s="163">
        <f>'将来負担比率（分子）の構造'!J$44</f>
        <v>515</v>
      </c>
      <c r="F63" s="163"/>
      <c r="G63" s="163"/>
      <c r="H63" s="163">
        <f>'将来負担比率（分子）の構造'!K$44</f>
        <v>664</v>
      </c>
      <c r="I63" s="163"/>
      <c r="J63" s="163"/>
      <c r="K63" s="163">
        <f>'将来負担比率（分子）の構造'!L$44</f>
        <v>597</v>
      </c>
      <c r="L63" s="163"/>
      <c r="M63" s="163"/>
      <c r="N63" s="163">
        <f>'将来負担比率（分子）の構造'!M$44</f>
        <v>660</v>
      </c>
      <c r="O63" s="163"/>
      <c r="P63" s="163"/>
    </row>
    <row r="64" spans="1:16" x14ac:dyDescent="0.15">
      <c r="A64" s="163" t="s">
        <v>33</v>
      </c>
      <c r="B64" s="163">
        <f>'将来負担比率（分子）の構造'!I$43</f>
        <v>371</v>
      </c>
      <c r="C64" s="163"/>
      <c r="D64" s="163"/>
      <c r="E64" s="163">
        <f>'将来負担比率（分子）の構造'!J$43</f>
        <v>309</v>
      </c>
      <c r="F64" s="163"/>
      <c r="G64" s="163"/>
      <c r="H64" s="163">
        <f>'将来負担比率（分子）の構造'!K$43</f>
        <v>292</v>
      </c>
      <c r="I64" s="163"/>
      <c r="J64" s="163"/>
      <c r="K64" s="163">
        <f>'将来負担比率（分子）の構造'!L$43</f>
        <v>294</v>
      </c>
      <c r="L64" s="163"/>
      <c r="M64" s="163"/>
      <c r="N64" s="163">
        <f>'将来負担比率（分子）の構造'!M$43</f>
        <v>275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13558</v>
      </c>
      <c r="C66" s="163"/>
      <c r="D66" s="163"/>
      <c r="E66" s="163">
        <f>'将来負担比率（分子）の構造'!J$41</f>
        <v>13377</v>
      </c>
      <c r="F66" s="163"/>
      <c r="G66" s="163"/>
      <c r="H66" s="163">
        <f>'将来負担比率（分子）の構造'!K$41</f>
        <v>12333</v>
      </c>
      <c r="I66" s="163"/>
      <c r="J66" s="163"/>
      <c r="K66" s="163">
        <f>'将来負担比率（分子）の構造'!L$41</f>
        <v>10857</v>
      </c>
      <c r="L66" s="163"/>
      <c r="M66" s="163"/>
      <c r="N66" s="163">
        <f>'将来負担比率（分子）の構造'!M$41</f>
        <v>9818</v>
      </c>
      <c r="O66" s="163"/>
      <c r="P66" s="163"/>
    </row>
    <row r="67" spans="1:16" x14ac:dyDescent="0.15">
      <c r="A67" s="163" t="s">
        <v>72</v>
      </c>
      <c r="B67" s="163" t="e">
        <f>NA()</f>
        <v>#N/A</v>
      </c>
      <c r="C67" s="163">
        <f>IF(ISNUMBER('将来負担比率（分子）の構造'!I$53), IF('将来負担比率（分子）の構造'!I$53 &lt; 0, 0, '将来負担比率（分子）の構造'!I$53), NA())</f>
        <v>2788</v>
      </c>
      <c r="D67" s="163" t="e">
        <f>NA()</f>
        <v>#N/A</v>
      </c>
      <c r="E67" s="163" t="e">
        <f>NA()</f>
        <v>#N/A</v>
      </c>
      <c r="F67" s="163">
        <f>IF(ISNUMBER('将来負担比率（分子）の構造'!J$53), IF('将来負担比率（分子）の構造'!J$53 &lt; 0, 0, '将来負担比率（分子）の構造'!J$53), NA())</f>
        <v>1636</v>
      </c>
      <c r="G67" s="163" t="e">
        <f>NA()</f>
        <v>#N/A</v>
      </c>
      <c r="H67" s="163" t="e">
        <f>NA()</f>
        <v>#N/A</v>
      </c>
      <c r="I67" s="163">
        <f>IF(ISNUMBER('将来負担比率（分子）の構造'!K$53), IF('将来負担比率（分子）の構造'!K$53 &lt; 0, 0, '将来負担比率（分子）の構造'!K$53), NA())</f>
        <v>588</v>
      </c>
      <c r="J67" s="163" t="e">
        <f>NA()</f>
        <v>#N/A</v>
      </c>
      <c r="K67" s="163" t="e">
        <f>NA()</f>
        <v>#N/A</v>
      </c>
      <c r="L67" s="163">
        <f>IF(ISNUMBER('将来負担比率（分子）の構造'!L$53), IF('将来負担比率（分子）の構造'!L$53 &lt; 0, 0, '将来負担比率（分子）の構造'!L$53), NA())</f>
        <v>138</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1546</v>
      </c>
      <c r="C72" s="167">
        <f>基金残高に係る経年分析!G55</f>
        <v>1026</v>
      </c>
      <c r="D72" s="167">
        <f>基金残高に係る経年分析!H55</f>
        <v>1288</v>
      </c>
    </row>
    <row r="73" spans="1:16" x14ac:dyDescent="0.15">
      <c r="A73" s="166" t="s">
        <v>75</v>
      </c>
      <c r="B73" s="167">
        <f>基金残高に係る経年分析!F56</f>
        <v>351</v>
      </c>
      <c r="C73" s="167">
        <f>基金残高に係る経年分析!G56</f>
        <v>80</v>
      </c>
      <c r="D73" s="167">
        <f>基金残高に係る経年分析!H56</f>
        <v>303</v>
      </c>
    </row>
    <row r="74" spans="1:16" x14ac:dyDescent="0.15">
      <c r="A74" s="166" t="s">
        <v>76</v>
      </c>
      <c r="B74" s="167">
        <f>基金残高に係る経年分析!F57</f>
        <v>3330</v>
      </c>
      <c r="C74" s="167">
        <f>基金残高に係る経年分析!G57</f>
        <v>3951</v>
      </c>
      <c r="D74" s="167">
        <f>基金残高に係る経年分析!H57</f>
        <v>3956</v>
      </c>
    </row>
  </sheetData>
  <sheetProtection algorithmName="SHA-512" hashValue="LyIAUqtxHplqOe4S8vzvn83lpv/iaO3DxW1wVQMXPyhMBdtlgOVxFZLgt/pLYTkgLJH2Su8LbT3tqeWLwvY43A==" saltValue="yRwLKv4MWUb7WSkjxCh9VA=="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204</v>
      </c>
      <c r="DI1" s="718"/>
      <c r="DJ1" s="718"/>
      <c r="DK1" s="718"/>
      <c r="DL1" s="718"/>
      <c r="DM1" s="718"/>
      <c r="DN1" s="719"/>
      <c r="DO1" s="202"/>
      <c r="DP1" s="717" t="s">
        <v>205</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206</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209</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210</v>
      </c>
      <c r="S4" s="674"/>
      <c r="T4" s="674"/>
      <c r="U4" s="674"/>
      <c r="V4" s="674"/>
      <c r="W4" s="674"/>
      <c r="X4" s="674"/>
      <c r="Y4" s="675"/>
      <c r="Z4" s="673" t="s">
        <v>211</v>
      </c>
      <c r="AA4" s="674"/>
      <c r="AB4" s="674"/>
      <c r="AC4" s="675"/>
      <c r="AD4" s="673" t="s">
        <v>212</v>
      </c>
      <c r="AE4" s="674"/>
      <c r="AF4" s="674"/>
      <c r="AG4" s="674"/>
      <c r="AH4" s="674"/>
      <c r="AI4" s="674"/>
      <c r="AJ4" s="674"/>
      <c r="AK4" s="675"/>
      <c r="AL4" s="673" t="s">
        <v>211</v>
      </c>
      <c r="AM4" s="674"/>
      <c r="AN4" s="674"/>
      <c r="AO4" s="675"/>
      <c r="AP4" s="720" t="s">
        <v>213</v>
      </c>
      <c r="AQ4" s="720"/>
      <c r="AR4" s="720"/>
      <c r="AS4" s="720"/>
      <c r="AT4" s="720"/>
      <c r="AU4" s="720"/>
      <c r="AV4" s="720"/>
      <c r="AW4" s="720"/>
      <c r="AX4" s="720"/>
      <c r="AY4" s="720"/>
      <c r="AZ4" s="720"/>
      <c r="BA4" s="720"/>
      <c r="BB4" s="720"/>
      <c r="BC4" s="720"/>
      <c r="BD4" s="720"/>
      <c r="BE4" s="720"/>
      <c r="BF4" s="720"/>
      <c r="BG4" s="720" t="s">
        <v>214</v>
      </c>
      <c r="BH4" s="720"/>
      <c r="BI4" s="720"/>
      <c r="BJ4" s="720"/>
      <c r="BK4" s="720"/>
      <c r="BL4" s="720"/>
      <c r="BM4" s="720"/>
      <c r="BN4" s="720"/>
      <c r="BO4" s="720" t="s">
        <v>211</v>
      </c>
      <c r="BP4" s="720"/>
      <c r="BQ4" s="720"/>
      <c r="BR4" s="720"/>
      <c r="BS4" s="720" t="s">
        <v>215</v>
      </c>
      <c r="BT4" s="720"/>
      <c r="BU4" s="720"/>
      <c r="BV4" s="720"/>
      <c r="BW4" s="720"/>
      <c r="BX4" s="720"/>
      <c r="BY4" s="720"/>
      <c r="BZ4" s="720"/>
      <c r="CA4" s="720"/>
      <c r="CB4" s="720"/>
      <c r="CD4" s="673" t="s">
        <v>216</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217</v>
      </c>
      <c r="C5" s="680"/>
      <c r="D5" s="680"/>
      <c r="E5" s="680"/>
      <c r="F5" s="680"/>
      <c r="G5" s="680"/>
      <c r="H5" s="680"/>
      <c r="I5" s="680"/>
      <c r="J5" s="680"/>
      <c r="K5" s="680"/>
      <c r="L5" s="680"/>
      <c r="M5" s="680"/>
      <c r="N5" s="680"/>
      <c r="O5" s="680"/>
      <c r="P5" s="680"/>
      <c r="Q5" s="681"/>
      <c r="R5" s="676">
        <v>3083207</v>
      </c>
      <c r="S5" s="677"/>
      <c r="T5" s="677"/>
      <c r="U5" s="677"/>
      <c r="V5" s="677"/>
      <c r="W5" s="677"/>
      <c r="X5" s="677"/>
      <c r="Y5" s="702"/>
      <c r="Z5" s="715">
        <v>15.4</v>
      </c>
      <c r="AA5" s="715"/>
      <c r="AB5" s="715"/>
      <c r="AC5" s="715"/>
      <c r="AD5" s="716">
        <v>3078240</v>
      </c>
      <c r="AE5" s="716"/>
      <c r="AF5" s="716"/>
      <c r="AG5" s="716"/>
      <c r="AH5" s="716"/>
      <c r="AI5" s="716"/>
      <c r="AJ5" s="716"/>
      <c r="AK5" s="716"/>
      <c r="AL5" s="703">
        <v>37.200000000000003</v>
      </c>
      <c r="AM5" s="685"/>
      <c r="AN5" s="685"/>
      <c r="AO5" s="704"/>
      <c r="AP5" s="679" t="s">
        <v>218</v>
      </c>
      <c r="AQ5" s="680"/>
      <c r="AR5" s="680"/>
      <c r="AS5" s="680"/>
      <c r="AT5" s="680"/>
      <c r="AU5" s="680"/>
      <c r="AV5" s="680"/>
      <c r="AW5" s="680"/>
      <c r="AX5" s="680"/>
      <c r="AY5" s="680"/>
      <c r="AZ5" s="680"/>
      <c r="BA5" s="680"/>
      <c r="BB5" s="680"/>
      <c r="BC5" s="680"/>
      <c r="BD5" s="680"/>
      <c r="BE5" s="680"/>
      <c r="BF5" s="681"/>
      <c r="BG5" s="621">
        <v>3083207</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213</v>
      </c>
      <c r="CE5" s="674"/>
      <c r="CF5" s="674"/>
      <c r="CG5" s="674"/>
      <c r="CH5" s="674"/>
      <c r="CI5" s="674"/>
      <c r="CJ5" s="674"/>
      <c r="CK5" s="674"/>
      <c r="CL5" s="674"/>
      <c r="CM5" s="674"/>
      <c r="CN5" s="674"/>
      <c r="CO5" s="674"/>
      <c r="CP5" s="674"/>
      <c r="CQ5" s="675"/>
      <c r="CR5" s="673" t="s">
        <v>219</v>
      </c>
      <c r="CS5" s="674"/>
      <c r="CT5" s="674"/>
      <c r="CU5" s="674"/>
      <c r="CV5" s="674"/>
      <c r="CW5" s="674"/>
      <c r="CX5" s="674"/>
      <c r="CY5" s="675"/>
      <c r="CZ5" s="673" t="s">
        <v>211</v>
      </c>
      <c r="DA5" s="674"/>
      <c r="DB5" s="674"/>
      <c r="DC5" s="675"/>
      <c r="DD5" s="673" t="s">
        <v>220</v>
      </c>
      <c r="DE5" s="674"/>
      <c r="DF5" s="674"/>
      <c r="DG5" s="674"/>
      <c r="DH5" s="674"/>
      <c r="DI5" s="674"/>
      <c r="DJ5" s="674"/>
      <c r="DK5" s="674"/>
      <c r="DL5" s="674"/>
      <c r="DM5" s="674"/>
      <c r="DN5" s="674"/>
      <c r="DO5" s="674"/>
      <c r="DP5" s="675"/>
      <c r="DQ5" s="673" t="s">
        <v>221</v>
      </c>
      <c r="DR5" s="674"/>
      <c r="DS5" s="674"/>
      <c r="DT5" s="674"/>
      <c r="DU5" s="674"/>
      <c r="DV5" s="674"/>
      <c r="DW5" s="674"/>
      <c r="DX5" s="674"/>
      <c r="DY5" s="674"/>
      <c r="DZ5" s="674"/>
      <c r="EA5" s="674"/>
      <c r="EB5" s="674"/>
      <c r="EC5" s="675"/>
    </row>
    <row r="6" spans="2:143" ht="11.25" customHeight="1" x14ac:dyDescent="0.15">
      <c r="B6" s="618" t="s">
        <v>222</v>
      </c>
      <c r="C6" s="619"/>
      <c r="D6" s="619"/>
      <c r="E6" s="619"/>
      <c r="F6" s="619"/>
      <c r="G6" s="619"/>
      <c r="H6" s="619"/>
      <c r="I6" s="619"/>
      <c r="J6" s="619"/>
      <c r="K6" s="619"/>
      <c r="L6" s="619"/>
      <c r="M6" s="619"/>
      <c r="N6" s="619"/>
      <c r="O6" s="619"/>
      <c r="P6" s="619"/>
      <c r="Q6" s="620"/>
      <c r="R6" s="621">
        <v>99319</v>
      </c>
      <c r="S6" s="622"/>
      <c r="T6" s="622"/>
      <c r="U6" s="622"/>
      <c r="V6" s="622"/>
      <c r="W6" s="622"/>
      <c r="X6" s="622"/>
      <c r="Y6" s="623"/>
      <c r="Z6" s="659">
        <v>0.5</v>
      </c>
      <c r="AA6" s="659"/>
      <c r="AB6" s="659"/>
      <c r="AC6" s="659"/>
      <c r="AD6" s="660">
        <v>99319</v>
      </c>
      <c r="AE6" s="660"/>
      <c r="AF6" s="660"/>
      <c r="AG6" s="660"/>
      <c r="AH6" s="660"/>
      <c r="AI6" s="660"/>
      <c r="AJ6" s="660"/>
      <c r="AK6" s="660"/>
      <c r="AL6" s="624">
        <v>1.2</v>
      </c>
      <c r="AM6" s="625"/>
      <c r="AN6" s="625"/>
      <c r="AO6" s="661"/>
      <c r="AP6" s="618" t="s">
        <v>223</v>
      </c>
      <c r="AQ6" s="619"/>
      <c r="AR6" s="619"/>
      <c r="AS6" s="619"/>
      <c r="AT6" s="619"/>
      <c r="AU6" s="619"/>
      <c r="AV6" s="619"/>
      <c r="AW6" s="619"/>
      <c r="AX6" s="619"/>
      <c r="AY6" s="619"/>
      <c r="AZ6" s="619"/>
      <c r="BA6" s="619"/>
      <c r="BB6" s="619"/>
      <c r="BC6" s="619"/>
      <c r="BD6" s="619"/>
      <c r="BE6" s="619"/>
      <c r="BF6" s="620"/>
      <c r="BG6" s="621">
        <v>3083207</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224</v>
      </c>
      <c r="CE6" s="680"/>
      <c r="CF6" s="680"/>
      <c r="CG6" s="680"/>
      <c r="CH6" s="680"/>
      <c r="CI6" s="680"/>
      <c r="CJ6" s="680"/>
      <c r="CK6" s="680"/>
      <c r="CL6" s="680"/>
      <c r="CM6" s="680"/>
      <c r="CN6" s="680"/>
      <c r="CO6" s="680"/>
      <c r="CP6" s="680"/>
      <c r="CQ6" s="681"/>
      <c r="CR6" s="621">
        <v>110864</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110864</v>
      </c>
      <c r="DR6" s="622"/>
      <c r="DS6" s="622"/>
      <c r="DT6" s="622"/>
      <c r="DU6" s="622"/>
      <c r="DV6" s="622"/>
      <c r="DW6" s="622"/>
      <c r="DX6" s="622"/>
      <c r="DY6" s="622"/>
      <c r="DZ6" s="622"/>
      <c r="EA6" s="622"/>
      <c r="EB6" s="622"/>
      <c r="EC6" s="658"/>
    </row>
    <row r="7" spans="2:143" ht="11.25" customHeight="1" x14ac:dyDescent="0.15">
      <c r="B7" s="618" t="s">
        <v>225</v>
      </c>
      <c r="C7" s="619"/>
      <c r="D7" s="619"/>
      <c r="E7" s="619"/>
      <c r="F7" s="619"/>
      <c r="G7" s="619"/>
      <c r="H7" s="619"/>
      <c r="I7" s="619"/>
      <c r="J7" s="619"/>
      <c r="K7" s="619"/>
      <c r="L7" s="619"/>
      <c r="M7" s="619"/>
      <c r="N7" s="619"/>
      <c r="O7" s="619"/>
      <c r="P7" s="619"/>
      <c r="Q7" s="620"/>
      <c r="R7" s="621">
        <v>782</v>
      </c>
      <c r="S7" s="622"/>
      <c r="T7" s="622"/>
      <c r="U7" s="622"/>
      <c r="V7" s="622"/>
      <c r="W7" s="622"/>
      <c r="X7" s="622"/>
      <c r="Y7" s="623"/>
      <c r="Z7" s="659">
        <v>0</v>
      </c>
      <c r="AA7" s="659"/>
      <c r="AB7" s="659"/>
      <c r="AC7" s="659"/>
      <c r="AD7" s="660">
        <v>782</v>
      </c>
      <c r="AE7" s="660"/>
      <c r="AF7" s="660"/>
      <c r="AG7" s="660"/>
      <c r="AH7" s="660"/>
      <c r="AI7" s="660"/>
      <c r="AJ7" s="660"/>
      <c r="AK7" s="660"/>
      <c r="AL7" s="624">
        <v>0</v>
      </c>
      <c r="AM7" s="625"/>
      <c r="AN7" s="625"/>
      <c r="AO7" s="661"/>
      <c r="AP7" s="618" t="s">
        <v>226</v>
      </c>
      <c r="AQ7" s="619"/>
      <c r="AR7" s="619"/>
      <c r="AS7" s="619"/>
      <c r="AT7" s="619"/>
      <c r="AU7" s="619"/>
      <c r="AV7" s="619"/>
      <c r="AW7" s="619"/>
      <c r="AX7" s="619"/>
      <c r="AY7" s="619"/>
      <c r="AZ7" s="619"/>
      <c r="BA7" s="619"/>
      <c r="BB7" s="619"/>
      <c r="BC7" s="619"/>
      <c r="BD7" s="619"/>
      <c r="BE7" s="619"/>
      <c r="BF7" s="620"/>
      <c r="BG7" s="621">
        <v>1244655</v>
      </c>
      <c r="BH7" s="622"/>
      <c r="BI7" s="622"/>
      <c r="BJ7" s="622"/>
      <c r="BK7" s="622"/>
      <c r="BL7" s="622"/>
      <c r="BM7" s="622"/>
      <c r="BN7" s="623"/>
      <c r="BO7" s="659">
        <v>40.4</v>
      </c>
      <c r="BP7" s="659"/>
      <c r="BQ7" s="659"/>
      <c r="BR7" s="659"/>
      <c r="BS7" s="660" t="s">
        <v>122</v>
      </c>
      <c r="BT7" s="660"/>
      <c r="BU7" s="660"/>
      <c r="BV7" s="660"/>
      <c r="BW7" s="660"/>
      <c r="BX7" s="660"/>
      <c r="BY7" s="660"/>
      <c r="BZ7" s="660"/>
      <c r="CA7" s="660"/>
      <c r="CB7" s="695"/>
      <c r="CD7" s="618" t="s">
        <v>227</v>
      </c>
      <c r="CE7" s="619"/>
      <c r="CF7" s="619"/>
      <c r="CG7" s="619"/>
      <c r="CH7" s="619"/>
      <c r="CI7" s="619"/>
      <c r="CJ7" s="619"/>
      <c r="CK7" s="619"/>
      <c r="CL7" s="619"/>
      <c r="CM7" s="619"/>
      <c r="CN7" s="619"/>
      <c r="CO7" s="619"/>
      <c r="CP7" s="619"/>
      <c r="CQ7" s="620"/>
      <c r="CR7" s="621">
        <v>3690457</v>
      </c>
      <c r="CS7" s="622"/>
      <c r="CT7" s="622"/>
      <c r="CU7" s="622"/>
      <c r="CV7" s="622"/>
      <c r="CW7" s="622"/>
      <c r="CX7" s="622"/>
      <c r="CY7" s="623"/>
      <c r="CZ7" s="659">
        <v>19.399999999999999</v>
      </c>
      <c r="DA7" s="659"/>
      <c r="DB7" s="659"/>
      <c r="DC7" s="659"/>
      <c r="DD7" s="627">
        <v>92660</v>
      </c>
      <c r="DE7" s="622"/>
      <c r="DF7" s="622"/>
      <c r="DG7" s="622"/>
      <c r="DH7" s="622"/>
      <c r="DI7" s="622"/>
      <c r="DJ7" s="622"/>
      <c r="DK7" s="622"/>
      <c r="DL7" s="622"/>
      <c r="DM7" s="622"/>
      <c r="DN7" s="622"/>
      <c r="DO7" s="622"/>
      <c r="DP7" s="623"/>
      <c r="DQ7" s="627">
        <v>3533415</v>
      </c>
      <c r="DR7" s="622"/>
      <c r="DS7" s="622"/>
      <c r="DT7" s="622"/>
      <c r="DU7" s="622"/>
      <c r="DV7" s="622"/>
      <c r="DW7" s="622"/>
      <c r="DX7" s="622"/>
      <c r="DY7" s="622"/>
      <c r="DZ7" s="622"/>
      <c r="EA7" s="622"/>
      <c r="EB7" s="622"/>
      <c r="EC7" s="658"/>
    </row>
    <row r="8" spans="2:143" ht="11.25" customHeight="1" x14ac:dyDescent="0.15">
      <c r="B8" s="618" t="s">
        <v>228</v>
      </c>
      <c r="C8" s="619"/>
      <c r="D8" s="619"/>
      <c r="E8" s="619"/>
      <c r="F8" s="619"/>
      <c r="G8" s="619"/>
      <c r="H8" s="619"/>
      <c r="I8" s="619"/>
      <c r="J8" s="619"/>
      <c r="K8" s="619"/>
      <c r="L8" s="619"/>
      <c r="M8" s="619"/>
      <c r="N8" s="619"/>
      <c r="O8" s="619"/>
      <c r="P8" s="619"/>
      <c r="Q8" s="620"/>
      <c r="R8" s="621">
        <v>7908</v>
      </c>
      <c r="S8" s="622"/>
      <c r="T8" s="622"/>
      <c r="U8" s="622"/>
      <c r="V8" s="622"/>
      <c r="W8" s="622"/>
      <c r="X8" s="622"/>
      <c r="Y8" s="623"/>
      <c r="Z8" s="659">
        <v>0</v>
      </c>
      <c r="AA8" s="659"/>
      <c r="AB8" s="659"/>
      <c r="AC8" s="659"/>
      <c r="AD8" s="660">
        <v>7908</v>
      </c>
      <c r="AE8" s="660"/>
      <c r="AF8" s="660"/>
      <c r="AG8" s="660"/>
      <c r="AH8" s="660"/>
      <c r="AI8" s="660"/>
      <c r="AJ8" s="660"/>
      <c r="AK8" s="660"/>
      <c r="AL8" s="624">
        <v>0.1</v>
      </c>
      <c r="AM8" s="625"/>
      <c r="AN8" s="625"/>
      <c r="AO8" s="661"/>
      <c r="AP8" s="618" t="s">
        <v>229</v>
      </c>
      <c r="AQ8" s="619"/>
      <c r="AR8" s="619"/>
      <c r="AS8" s="619"/>
      <c r="AT8" s="619"/>
      <c r="AU8" s="619"/>
      <c r="AV8" s="619"/>
      <c r="AW8" s="619"/>
      <c r="AX8" s="619"/>
      <c r="AY8" s="619"/>
      <c r="AZ8" s="619"/>
      <c r="BA8" s="619"/>
      <c r="BB8" s="619"/>
      <c r="BC8" s="619"/>
      <c r="BD8" s="619"/>
      <c r="BE8" s="619"/>
      <c r="BF8" s="620"/>
      <c r="BG8" s="621">
        <v>54147</v>
      </c>
      <c r="BH8" s="622"/>
      <c r="BI8" s="622"/>
      <c r="BJ8" s="622"/>
      <c r="BK8" s="622"/>
      <c r="BL8" s="622"/>
      <c r="BM8" s="622"/>
      <c r="BN8" s="623"/>
      <c r="BO8" s="659">
        <v>1.8</v>
      </c>
      <c r="BP8" s="659"/>
      <c r="BQ8" s="659"/>
      <c r="BR8" s="659"/>
      <c r="BS8" s="660" t="s">
        <v>122</v>
      </c>
      <c r="BT8" s="660"/>
      <c r="BU8" s="660"/>
      <c r="BV8" s="660"/>
      <c r="BW8" s="660"/>
      <c r="BX8" s="660"/>
      <c r="BY8" s="660"/>
      <c r="BZ8" s="660"/>
      <c r="CA8" s="660"/>
      <c r="CB8" s="695"/>
      <c r="CD8" s="618" t="s">
        <v>230</v>
      </c>
      <c r="CE8" s="619"/>
      <c r="CF8" s="619"/>
      <c r="CG8" s="619"/>
      <c r="CH8" s="619"/>
      <c r="CI8" s="619"/>
      <c r="CJ8" s="619"/>
      <c r="CK8" s="619"/>
      <c r="CL8" s="619"/>
      <c r="CM8" s="619"/>
      <c r="CN8" s="619"/>
      <c r="CO8" s="619"/>
      <c r="CP8" s="619"/>
      <c r="CQ8" s="620"/>
      <c r="CR8" s="621">
        <v>8671241</v>
      </c>
      <c r="CS8" s="622"/>
      <c r="CT8" s="622"/>
      <c r="CU8" s="622"/>
      <c r="CV8" s="622"/>
      <c r="CW8" s="622"/>
      <c r="CX8" s="622"/>
      <c r="CY8" s="623"/>
      <c r="CZ8" s="659">
        <v>45.6</v>
      </c>
      <c r="DA8" s="659"/>
      <c r="DB8" s="659"/>
      <c r="DC8" s="659"/>
      <c r="DD8" s="627" t="s">
        <v>122</v>
      </c>
      <c r="DE8" s="622"/>
      <c r="DF8" s="622"/>
      <c r="DG8" s="622"/>
      <c r="DH8" s="622"/>
      <c r="DI8" s="622"/>
      <c r="DJ8" s="622"/>
      <c r="DK8" s="622"/>
      <c r="DL8" s="622"/>
      <c r="DM8" s="622"/>
      <c r="DN8" s="622"/>
      <c r="DO8" s="622"/>
      <c r="DP8" s="623"/>
      <c r="DQ8" s="627">
        <v>3728427</v>
      </c>
      <c r="DR8" s="622"/>
      <c r="DS8" s="622"/>
      <c r="DT8" s="622"/>
      <c r="DU8" s="622"/>
      <c r="DV8" s="622"/>
      <c r="DW8" s="622"/>
      <c r="DX8" s="622"/>
      <c r="DY8" s="622"/>
      <c r="DZ8" s="622"/>
      <c r="EA8" s="622"/>
      <c r="EB8" s="622"/>
      <c r="EC8" s="658"/>
    </row>
    <row r="9" spans="2:143" ht="11.25" customHeight="1" x14ac:dyDescent="0.15">
      <c r="B9" s="618" t="s">
        <v>231</v>
      </c>
      <c r="C9" s="619"/>
      <c r="D9" s="619"/>
      <c r="E9" s="619"/>
      <c r="F9" s="619"/>
      <c r="G9" s="619"/>
      <c r="H9" s="619"/>
      <c r="I9" s="619"/>
      <c r="J9" s="619"/>
      <c r="K9" s="619"/>
      <c r="L9" s="619"/>
      <c r="M9" s="619"/>
      <c r="N9" s="619"/>
      <c r="O9" s="619"/>
      <c r="P9" s="619"/>
      <c r="Q9" s="620"/>
      <c r="R9" s="621">
        <v>17668</v>
      </c>
      <c r="S9" s="622"/>
      <c r="T9" s="622"/>
      <c r="U9" s="622"/>
      <c r="V9" s="622"/>
      <c r="W9" s="622"/>
      <c r="X9" s="622"/>
      <c r="Y9" s="623"/>
      <c r="Z9" s="659">
        <v>0.1</v>
      </c>
      <c r="AA9" s="659"/>
      <c r="AB9" s="659"/>
      <c r="AC9" s="659"/>
      <c r="AD9" s="660">
        <v>17668</v>
      </c>
      <c r="AE9" s="660"/>
      <c r="AF9" s="660"/>
      <c r="AG9" s="660"/>
      <c r="AH9" s="660"/>
      <c r="AI9" s="660"/>
      <c r="AJ9" s="660"/>
      <c r="AK9" s="660"/>
      <c r="AL9" s="624">
        <v>0.2</v>
      </c>
      <c r="AM9" s="625"/>
      <c r="AN9" s="625"/>
      <c r="AO9" s="661"/>
      <c r="AP9" s="618" t="s">
        <v>232</v>
      </c>
      <c r="AQ9" s="619"/>
      <c r="AR9" s="619"/>
      <c r="AS9" s="619"/>
      <c r="AT9" s="619"/>
      <c r="AU9" s="619"/>
      <c r="AV9" s="619"/>
      <c r="AW9" s="619"/>
      <c r="AX9" s="619"/>
      <c r="AY9" s="619"/>
      <c r="AZ9" s="619"/>
      <c r="BA9" s="619"/>
      <c r="BB9" s="619"/>
      <c r="BC9" s="619"/>
      <c r="BD9" s="619"/>
      <c r="BE9" s="619"/>
      <c r="BF9" s="620"/>
      <c r="BG9" s="621">
        <v>1085803</v>
      </c>
      <c r="BH9" s="622"/>
      <c r="BI9" s="622"/>
      <c r="BJ9" s="622"/>
      <c r="BK9" s="622"/>
      <c r="BL9" s="622"/>
      <c r="BM9" s="622"/>
      <c r="BN9" s="623"/>
      <c r="BO9" s="659">
        <v>35.200000000000003</v>
      </c>
      <c r="BP9" s="659"/>
      <c r="BQ9" s="659"/>
      <c r="BR9" s="659"/>
      <c r="BS9" s="660" t="s">
        <v>122</v>
      </c>
      <c r="BT9" s="660"/>
      <c r="BU9" s="660"/>
      <c r="BV9" s="660"/>
      <c r="BW9" s="660"/>
      <c r="BX9" s="660"/>
      <c r="BY9" s="660"/>
      <c r="BZ9" s="660"/>
      <c r="CA9" s="660"/>
      <c r="CB9" s="695"/>
      <c r="CD9" s="618" t="s">
        <v>233</v>
      </c>
      <c r="CE9" s="619"/>
      <c r="CF9" s="619"/>
      <c r="CG9" s="619"/>
      <c r="CH9" s="619"/>
      <c r="CI9" s="619"/>
      <c r="CJ9" s="619"/>
      <c r="CK9" s="619"/>
      <c r="CL9" s="619"/>
      <c r="CM9" s="619"/>
      <c r="CN9" s="619"/>
      <c r="CO9" s="619"/>
      <c r="CP9" s="619"/>
      <c r="CQ9" s="620"/>
      <c r="CR9" s="621">
        <v>1086353</v>
      </c>
      <c r="CS9" s="622"/>
      <c r="CT9" s="622"/>
      <c r="CU9" s="622"/>
      <c r="CV9" s="622"/>
      <c r="CW9" s="622"/>
      <c r="CX9" s="622"/>
      <c r="CY9" s="623"/>
      <c r="CZ9" s="659">
        <v>5.7</v>
      </c>
      <c r="DA9" s="659"/>
      <c r="DB9" s="659"/>
      <c r="DC9" s="659"/>
      <c r="DD9" s="627">
        <v>688</v>
      </c>
      <c r="DE9" s="622"/>
      <c r="DF9" s="622"/>
      <c r="DG9" s="622"/>
      <c r="DH9" s="622"/>
      <c r="DI9" s="622"/>
      <c r="DJ9" s="622"/>
      <c r="DK9" s="622"/>
      <c r="DL9" s="622"/>
      <c r="DM9" s="622"/>
      <c r="DN9" s="622"/>
      <c r="DO9" s="622"/>
      <c r="DP9" s="623"/>
      <c r="DQ9" s="627">
        <v>888423</v>
      </c>
      <c r="DR9" s="622"/>
      <c r="DS9" s="622"/>
      <c r="DT9" s="622"/>
      <c r="DU9" s="622"/>
      <c r="DV9" s="622"/>
      <c r="DW9" s="622"/>
      <c r="DX9" s="622"/>
      <c r="DY9" s="622"/>
      <c r="DZ9" s="622"/>
      <c r="EA9" s="622"/>
      <c r="EB9" s="622"/>
      <c r="EC9" s="658"/>
    </row>
    <row r="10" spans="2:143" ht="11.25" customHeight="1" x14ac:dyDescent="0.15">
      <c r="B10" s="618" t="s">
        <v>234</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235</v>
      </c>
      <c r="AQ10" s="619"/>
      <c r="AR10" s="619"/>
      <c r="AS10" s="619"/>
      <c r="AT10" s="619"/>
      <c r="AU10" s="619"/>
      <c r="AV10" s="619"/>
      <c r="AW10" s="619"/>
      <c r="AX10" s="619"/>
      <c r="AY10" s="619"/>
      <c r="AZ10" s="619"/>
      <c r="BA10" s="619"/>
      <c r="BB10" s="619"/>
      <c r="BC10" s="619"/>
      <c r="BD10" s="619"/>
      <c r="BE10" s="619"/>
      <c r="BF10" s="620"/>
      <c r="BG10" s="621">
        <v>60247</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236</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237</v>
      </c>
      <c r="C11" s="619"/>
      <c r="D11" s="619"/>
      <c r="E11" s="619"/>
      <c r="F11" s="619"/>
      <c r="G11" s="619"/>
      <c r="H11" s="619"/>
      <c r="I11" s="619"/>
      <c r="J11" s="619"/>
      <c r="K11" s="619"/>
      <c r="L11" s="619"/>
      <c r="M11" s="619"/>
      <c r="N11" s="619"/>
      <c r="O11" s="619"/>
      <c r="P11" s="619"/>
      <c r="Q11" s="620"/>
      <c r="R11" s="621">
        <v>720916</v>
      </c>
      <c r="S11" s="622"/>
      <c r="T11" s="622"/>
      <c r="U11" s="622"/>
      <c r="V11" s="622"/>
      <c r="W11" s="622"/>
      <c r="X11" s="622"/>
      <c r="Y11" s="623"/>
      <c r="Z11" s="624">
        <v>3.6</v>
      </c>
      <c r="AA11" s="625"/>
      <c r="AB11" s="625"/>
      <c r="AC11" s="626"/>
      <c r="AD11" s="627">
        <v>720916</v>
      </c>
      <c r="AE11" s="622"/>
      <c r="AF11" s="622"/>
      <c r="AG11" s="622"/>
      <c r="AH11" s="622"/>
      <c r="AI11" s="622"/>
      <c r="AJ11" s="622"/>
      <c r="AK11" s="623"/>
      <c r="AL11" s="624">
        <v>8.6999999999999993</v>
      </c>
      <c r="AM11" s="625"/>
      <c r="AN11" s="625"/>
      <c r="AO11" s="661"/>
      <c r="AP11" s="618" t="s">
        <v>238</v>
      </c>
      <c r="AQ11" s="619"/>
      <c r="AR11" s="619"/>
      <c r="AS11" s="619"/>
      <c r="AT11" s="619"/>
      <c r="AU11" s="619"/>
      <c r="AV11" s="619"/>
      <c r="AW11" s="619"/>
      <c r="AX11" s="619"/>
      <c r="AY11" s="619"/>
      <c r="AZ11" s="619"/>
      <c r="BA11" s="619"/>
      <c r="BB11" s="619"/>
      <c r="BC11" s="619"/>
      <c r="BD11" s="619"/>
      <c r="BE11" s="619"/>
      <c r="BF11" s="620"/>
      <c r="BG11" s="621">
        <v>44458</v>
      </c>
      <c r="BH11" s="622"/>
      <c r="BI11" s="622"/>
      <c r="BJ11" s="622"/>
      <c r="BK11" s="622"/>
      <c r="BL11" s="622"/>
      <c r="BM11" s="622"/>
      <c r="BN11" s="623"/>
      <c r="BO11" s="659">
        <v>1.4</v>
      </c>
      <c r="BP11" s="659"/>
      <c r="BQ11" s="659"/>
      <c r="BR11" s="659"/>
      <c r="BS11" s="660" t="s">
        <v>122</v>
      </c>
      <c r="BT11" s="660"/>
      <c r="BU11" s="660"/>
      <c r="BV11" s="660"/>
      <c r="BW11" s="660"/>
      <c r="BX11" s="660"/>
      <c r="BY11" s="660"/>
      <c r="BZ11" s="660"/>
      <c r="CA11" s="660"/>
      <c r="CB11" s="695"/>
      <c r="CD11" s="618" t="s">
        <v>239</v>
      </c>
      <c r="CE11" s="619"/>
      <c r="CF11" s="619"/>
      <c r="CG11" s="619"/>
      <c r="CH11" s="619"/>
      <c r="CI11" s="619"/>
      <c r="CJ11" s="619"/>
      <c r="CK11" s="619"/>
      <c r="CL11" s="619"/>
      <c r="CM11" s="619"/>
      <c r="CN11" s="619"/>
      <c r="CO11" s="619"/>
      <c r="CP11" s="619"/>
      <c r="CQ11" s="620"/>
      <c r="CR11" s="621">
        <v>798205</v>
      </c>
      <c r="CS11" s="622"/>
      <c r="CT11" s="622"/>
      <c r="CU11" s="622"/>
      <c r="CV11" s="622"/>
      <c r="CW11" s="622"/>
      <c r="CX11" s="622"/>
      <c r="CY11" s="623"/>
      <c r="CZ11" s="659">
        <v>4.2</v>
      </c>
      <c r="DA11" s="659"/>
      <c r="DB11" s="659"/>
      <c r="DC11" s="659"/>
      <c r="DD11" s="627">
        <v>472169</v>
      </c>
      <c r="DE11" s="622"/>
      <c r="DF11" s="622"/>
      <c r="DG11" s="622"/>
      <c r="DH11" s="622"/>
      <c r="DI11" s="622"/>
      <c r="DJ11" s="622"/>
      <c r="DK11" s="622"/>
      <c r="DL11" s="622"/>
      <c r="DM11" s="622"/>
      <c r="DN11" s="622"/>
      <c r="DO11" s="622"/>
      <c r="DP11" s="623"/>
      <c r="DQ11" s="627">
        <v>291806</v>
      </c>
      <c r="DR11" s="622"/>
      <c r="DS11" s="622"/>
      <c r="DT11" s="622"/>
      <c r="DU11" s="622"/>
      <c r="DV11" s="622"/>
      <c r="DW11" s="622"/>
      <c r="DX11" s="622"/>
      <c r="DY11" s="622"/>
      <c r="DZ11" s="622"/>
      <c r="EA11" s="622"/>
      <c r="EB11" s="622"/>
      <c r="EC11" s="658"/>
    </row>
    <row r="12" spans="2:143" ht="11.25" customHeight="1" x14ac:dyDescent="0.15">
      <c r="B12" s="618" t="s">
        <v>240</v>
      </c>
      <c r="C12" s="619"/>
      <c r="D12" s="619"/>
      <c r="E12" s="619"/>
      <c r="F12" s="619"/>
      <c r="G12" s="619"/>
      <c r="H12" s="619"/>
      <c r="I12" s="619"/>
      <c r="J12" s="619"/>
      <c r="K12" s="619"/>
      <c r="L12" s="619"/>
      <c r="M12" s="619"/>
      <c r="N12" s="619"/>
      <c r="O12" s="619"/>
      <c r="P12" s="619"/>
      <c r="Q12" s="620"/>
      <c r="R12" s="621">
        <v>65892</v>
      </c>
      <c r="S12" s="622"/>
      <c r="T12" s="622"/>
      <c r="U12" s="622"/>
      <c r="V12" s="622"/>
      <c r="W12" s="622"/>
      <c r="X12" s="622"/>
      <c r="Y12" s="623"/>
      <c r="Z12" s="659">
        <v>0.3</v>
      </c>
      <c r="AA12" s="659"/>
      <c r="AB12" s="659"/>
      <c r="AC12" s="659"/>
      <c r="AD12" s="660">
        <v>65892</v>
      </c>
      <c r="AE12" s="660"/>
      <c r="AF12" s="660"/>
      <c r="AG12" s="660"/>
      <c r="AH12" s="660"/>
      <c r="AI12" s="660"/>
      <c r="AJ12" s="660"/>
      <c r="AK12" s="660"/>
      <c r="AL12" s="624">
        <v>0.8</v>
      </c>
      <c r="AM12" s="625"/>
      <c r="AN12" s="625"/>
      <c r="AO12" s="661"/>
      <c r="AP12" s="618" t="s">
        <v>241</v>
      </c>
      <c r="AQ12" s="619"/>
      <c r="AR12" s="619"/>
      <c r="AS12" s="619"/>
      <c r="AT12" s="619"/>
      <c r="AU12" s="619"/>
      <c r="AV12" s="619"/>
      <c r="AW12" s="619"/>
      <c r="AX12" s="619"/>
      <c r="AY12" s="619"/>
      <c r="AZ12" s="619"/>
      <c r="BA12" s="619"/>
      <c r="BB12" s="619"/>
      <c r="BC12" s="619"/>
      <c r="BD12" s="619"/>
      <c r="BE12" s="619"/>
      <c r="BF12" s="620"/>
      <c r="BG12" s="621">
        <v>1571916</v>
      </c>
      <c r="BH12" s="622"/>
      <c r="BI12" s="622"/>
      <c r="BJ12" s="622"/>
      <c r="BK12" s="622"/>
      <c r="BL12" s="622"/>
      <c r="BM12" s="622"/>
      <c r="BN12" s="623"/>
      <c r="BO12" s="659">
        <v>51</v>
      </c>
      <c r="BP12" s="659"/>
      <c r="BQ12" s="659"/>
      <c r="BR12" s="659"/>
      <c r="BS12" s="660" t="s">
        <v>122</v>
      </c>
      <c r="BT12" s="660"/>
      <c r="BU12" s="660"/>
      <c r="BV12" s="660"/>
      <c r="BW12" s="660"/>
      <c r="BX12" s="660"/>
      <c r="BY12" s="660"/>
      <c r="BZ12" s="660"/>
      <c r="CA12" s="660"/>
      <c r="CB12" s="695"/>
      <c r="CD12" s="618" t="s">
        <v>242</v>
      </c>
      <c r="CE12" s="619"/>
      <c r="CF12" s="619"/>
      <c r="CG12" s="619"/>
      <c r="CH12" s="619"/>
      <c r="CI12" s="619"/>
      <c r="CJ12" s="619"/>
      <c r="CK12" s="619"/>
      <c r="CL12" s="619"/>
      <c r="CM12" s="619"/>
      <c r="CN12" s="619"/>
      <c r="CO12" s="619"/>
      <c r="CP12" s="619"/>
      <c r="CQ12" s="620"/>
      <c r="CR12" s="621">
        <v>153153</v>
      </c>
      <c r="CS12" s="622"/>
      <c r="CT12" s="622"/>
      <c r="CU12" s="622"/>
      <c r="CV12" s="622"/>
      <c r="CW12" s="622"/>
      <c r="CX12" s="622"/>
      <c r="CY12" s="623"/>
      <c r="CZ12" s="659">
        <v>0.8</v>
      </c>
      <c r="DA12" s="659"/>
      <c r="DB12" s="659"/>
      <c r="DC12" s="659"/>
      <c r="DD12" s="627">
        <v>48949</v>
      </c>
      <c r="DE12" s="622"/>
      <c r="DF12" s="622"/>
      <c r="DG12" s="622"/>
      <c r="DH12" s="622"/>
      <c r="DI12" s="622"/>
      <c r="DJ12" s="622"/>
      <c r="DK12" s="622"/>
      <c r="DL12" s="622"/>
      <c r="DM12" s="622"/>
      <c r="DN12" s="622"/>
      <c r="DO12" s="622"/>
      <c r="DP12" s="623"/>
      <c r="DQ12" s="627">
        <v>135194</v>
      </c>
      <c r="DR12" s="622"/>
      <c r="DS12" s="622"/>
      <c r="DT12" s="622"/>
      <c r="DU12" s="622"/>
      <c r="DV12" s="622"/>
      <c r="DW12" s="622"/>
      <c r="DX12" s="622"/>
      <c r="DY12" s="622"/>
      <c r="DZ12" s="622"/>
      <c r="EA12" s="622"/>
      <c r="EB12" s="622"/>
      <c r="EC12" s="658"/>
    </row>
    <row r="13" spans="2:143" ht="11.25" customHeight="1" x14ac:dyDescent="0.15">
      <c r="B13" s="618" t="s">
        <v>243</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244</v>
      </c>
      <c r="AQ13" s="619"/>
      <c r="AR13" s="619"/>
      <c r="AS13" s="619"/>
      <c r="AT13" s="619"/>
      <c r="AU13" s="619"/>
      <c r="AV13" s="619"/>
      <c r="AW13" s="619"/>
      <c r="AX13" s="619"/>
      <c r="AY13" s="619"/>
      <c r="AZ13" s="619"/>
      <c r="BA13" s="619"/>
      <c r="BB13" s="619"/>
      <c r="BC13" s="619"/>
      <c r="BD13" s="619"/>
      <c r="BE13" s="619"/>
      <c r="BF13" s="620"/>
      <c r="BG13" s="621">
        <v>1553690</v>
      </c>
      <c r="BH13" s="622"/>
      <c r="BI13" s="622"/>
      <c r="BJ13" s="622"/>
      <c r="BK13" s="622"/>
      <c r="BL13" s="622"/>
      <c r="BM13" s="622"/>
      <c r="BN13" s="623"/>
      <c r="BO13" s="659">
        <v>50.4</v>
      </c>
      <c r="BP13" s="659"/>
      <c r="BQ13" s="659"/>
      <c r="BR13" s="659"/>
      <c r="BS13" s="660" t="s">
        <v>122</v>
      </c>
      <c r="BT13" s="660"/>
      <c r="BU13" s="660"/>
      <c r="BV13" s="660"/>
      <c r="BW13" s="660"/>
      <c r="BX13" s="660"/>
      <c r="BY13" s="660"/>
      <c r="BZ13" s="660"/>
      <c r="CA13" s="660"/>
      <c r="CB13" s="695"/>
      <c r="CD13" s="618" t="s">
        <v>245</v>
      </c>
      <c r="CE13" s="619"/>
      <c r="CF13" s="619"/>
      <c r="CG13" s="619"/>
      <c r="CH13" s="619"/>
      <c r="CI13" s="619"/>
      <c r="CJ13" s="619"/>
      <c r="CK13" s="619"/>
      <c r="CL13" s="619"/>
      <c r="CM13" s="619"/>
      <c r="CN13" s="619"/>
      <c r="CO13" s="619"/>
      <c r="CP13" s="619"/>
      <c r="CQ13" s="620"/>
      <c r="CR13" s="621">
        <v>718622</v>
      </c>
      <c r="CS13" s="622"/>
      <c r="CT13" s="622"/>
      <c r="CU13" s="622"/>
      <c r="CV13" s="622"/>
      <c r="CW13" s="622"/>
      <c r="CX13" s="622"/>
      <c r="CY13" s="623"/>
      <c r="CZ13" s="659">
        <v>3.8</v>
      </c>
      <c r="DA13" s="659"/>
      <c r="DB13" s="659"/>
      <c r="DC13" s="659"/>
      <c r="DD13" s="627">
        <v>398761</v>
      </c>
      <c r="DE13" s="622"/>
      <c r="DF13" s="622"/>
      <c r="DG13" s="622"/>
      <c r="DH13" s="622"/>
      <c r="DI13" s="622"/>
      <c r="DJ13" s="622"/>
      <c r="DK13" s="622"/>
      <c r="DL13" s="622"/>
      <c r="DM13" s="622"/>
      <c r="DN13" s="622"/>
      <c r="DO13" s="622"/>
      <c r="DP13" s="623"/>
      <c r="DQ13" s="627">
        <v>253292</v>
      </c>
      <c r="DR13" s="622"/>
      <c r="DS13" s="622"/>
      <c r="DT13" s="622"/>
      <c r="DU13" s="622"/>
      <c r="DV13" s="622"/>
      <c r="DW13" s="622"/>
      <c r="DX13" s="622"/>
      <c r="DY13" s="622"/>
      <c r="DZ13" s="622"/>
      <c r="EA13" s="622"/>
      <c r="EB13" s="622"/>
      <c r="EC13" s="658"/>
    </row>
    <row r="14" spans="2:143" ht="11.25" customHeight="1" x14ac:dyDescent="0.15">
      <c r="B14" s="618" t="s">
        <v>246</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247</v>
      </c>
      <c r="AQ14" s="619"/>
      <c r="AR14" s="619"/>
      <c r="AS14" s="619"/>
      <c r="AT14" s="619"/>
      <c r="AU14" s="619"/>
      <c r="AV14" s="619"/>
      <c r="AW14" s="619"/>
      <c r="AX14" s="619"/>
      <c r="AY14" s="619"/>
      <c r="AZ14" s="619"/>
      <c r="BA14" s="619"/>
      <c r="BB14" s="619"/>
      <c r="BC14" s="619"/>
      <c r="BD14" s="619"/>
      <c r="BE14" s="619"/>
      <c r="BF14" s="620"/>
      <c r="BG14" s="621">
        <v>147075</v>
      </c>
      <c r="BH14" s="622"/>
      <c r="BI14" s="622"/>
      <c r="BJ14" s="622"/>
      <c r="BK14" s="622"/>
      <c r="BL14" s="622"/>
      <c r="BM14" s="622"/>
      <c r="BN14" s="623"/>
      <c r="BO14" s="659">
        <v>4.8</v>
      </c>
      <c r="BP14" s="659"/>
      <c r="BQ14" s="659"/>
      <c r="BR14" s="659"/>
      <c r="BS14" s="660" t="s">
        <v>122</v>
      </c>
      <c r="BT14" s="660"/>
      <c r="BU14" s="660"/>
      <c r="BV14" s="660"/>
      <c r="BW14" s="660"/>
      <c r="BX14" s="660"/>
      <c r="BY14" s="660"/>
      <c r="BZ14" s="660"/>
      <c r="CA14" s="660"/>
      <c r="CB14" s="695"/>
      <c r="CD14" s="618" t="s">
        <v>248</v>
      </c>
      <c r="CE14" s="619"/>
      <c r="CF14" s="619"/>
      <c r="CG14" s="619"/>
      <c r="CH14" s="619"/>
      <c r="CI14" s="619"/>
      <c r="CJ14" s="619"/>
      <c r="CK14" s="619"/>
      <c r="CL14" s="619"/>
      <c r="CM14" s="619"/>
      <c r="CN14" s="619"/>
      <c r="CO14" s="619"/>
      <c r="CP14" s="619"/>
      <c r="CQ14" s="620"/>
      <c r="CR14" s="621">
        <v>483830</v>
      </c>
      <c r="CS14" s="622"/>
      <c r="CT14" s="622"/>
      <c r="CU14" s="622"/>
      <c r="CV14" s="622"/>
      <c r="CW14" s="622"/>
      <c r="CX14" s="622"/>
      <c r="CY14" s="623"/>
      <c r="CZ14" s="659">
        <v>2.5</v>
      </c>
      <c r="DA14" s="659"/>
      <c r="DB14" s="659"/>
      <c r="DC14" s="659"/>
      <c r="DD14" s="627">
        <v>4540</v>
      </c>
      <c r="DE14" s="622"/>
      <c r="DF14" s="622"/>
      <c r="DG14" s="622"/>
      <c r="DH14" s="622"/>
      <c r="DI14" s="622"/>
      <c r="DJ14" s="622"/>
      <c r="DK14" s="622"/>
      <c r="DL14" s="622"/>
      <c r="DM14" s="622"/>
      <c r="DN14" s="622"/>
      <c r="DO14" s="622"/>
      <c r="DP14" s="623"/>
      <c r="DQ14" s="627">
        <v>480195</v>
      </c>
      <c r="DR14" s="622"/>
      <c r="DS14" s="622"/>
      <c r="DT14" s="622"/>
      <c r="DU14" s="622"/>
      <c r="DV14" s="622"/>
      <c r="DW14" s="622"/>
      <c r="DX14" s="622"/>
      <c r="DY14" s="622"/>
      <c r="DZ14" s="622"/>
      <c r="EA14" s="622"/>
      <c r="EB14" s="622"/>
      <c r="EC14" s="658"/>
    </row>
    <row r="15" spans="2:143" ht="11.25" customHeight="1" x14ac:dyDescent="0.15">
      <c r="B15" s="618" t="s">
        <v>249</v>
      </c>
      <c r="C15" s="619"/>
      <c r="D15" s="619"/>
      <c r="E15" s="619"/>
      <c r="F15" s="619"/>
      <c r="G15" s="619"/>
      <c r="H15" s="619"/>
      <c r="I15" s="619"/>
      <c r="J15" s="619"/>
      <c r="K15" s="619"/>
      <c r="L15" s="619"/>
      <c r="M15" s="619"/>
      <c r="N15" s="619"/>
      <c r="O15" s="619"/>
      <c r="P15" s="619"/>
      <c r="Q15" s="620"/>
      <c r="R15" s="621">
        <v>11484</v>
      </c>
      <c r="S15" s="622"/>
      <c r="T15" s="622"/>
      <c r="U15" s="622"/>
      <c r="V15" s="622"/>
      <c r="W15" s="622"/>
      <c r="X15" s="622"/>
      <c r="Y15" s="623"/>
      <c r="Z15" s="659">
        <v>0.1</v>
      </c>
      <c r="AA15" s="659"/>
      <c r="AB15" s="659"/>
      <c r="AC15" s="659"/>
      <c r="AD15" s="660">
        <v>11484</v>
      </c>
      <c r="AE15" s="660"/>
      <c r="AF15" s="660"/>
      <c r="AG15" s="660"/>
      <c r="AH15" s="660"/>
      <c r="AI15" s="660"/>
      <c r="AJ15" s="660"/>
      <c r="AK15" s="660"/>
      <c r="AL15" s="624">
        <v>0.1</v>
      </c>
      <c r="AM15" s="625"/>
      <c r="AN15" s="625"/>
      <c r="AO15" s="661"/>
      <c r="AP15" s="618" t="s">
        <v>250</v>
      </c>
      <c r="AQ15" s="619"/>
      <c r="AR15" s="619"/>
      <c r="AS15" s="619"/>
      <c r="AT15" s="619"/>
      <c r="AU15" s="619"/>
      <c r="AV15" s="619"/>
      <c r="AW15" s="619"/>
      <c r="AX15" s="619"/>
      <c r="AY15" s="619"/>
      <c r="AZ15" s="619"/>
      <c r="BA15" s="619"/>
      <c r="BB15" s="619"/>
      <c r="BC15" s="619"/>
      <c r="BD15" s="619"/>
      <c r="BE15" s="619"/>
      <c r="BF15" s="620"/>
      <c r="BG15" s="621">
        <v>119128</v>
      </c>
      <c r="BH15" s="622"/>
      <c r="BI15" s="622"/>
      <c r="BJ15" s="622"/>
      <c r="BK15" s="622"/>
      <c r="BL15" s="622"/>
      <c r="BM15" s="622"/>
      <c r="BN15" s="623"/>
      <c r="BO15" s="659">
        <v>3.9</v>
      </c>
      <c r="BP15" s="659"/>
      <c r="BQ15" s="659"/>
      <c r="BR15" s="659"/>
      <c r="BS15" s="660" t="s">
        <v>122</v>
      </c>
      <c r="BT15" s="660"/>
      <c r="BU15" s="660"/>
      <c r="BV15" s="660"/>
      <c r="BW15" s="660"/>
      <c r="BX15" s="660"/>
      <c r="BY15" s="660"/>
      <c r="BZ15" s="660"/>
      <c r="CA15" s="660"/>
      <c r="CB15" s="695"/>
      <c r="CD15" s="618" t="s">
        <v>251</v>
      </c>
      <c r="CE15" s="619"/>
      <c r="CF15" s="619"/>
      <c r="CG15" s="619"/>
      <c r="CH15" s="619"/>
      <c r="CI15" s="619"/>
      <c r="CJ15" s="619"/>
      <c r="CK15" s="619"/>
      <c r="CL15" s="619"/>
      <c r="CM15" s="619"/>
      <c r="CN15" s="619"/>
      <c r="CO15" s="619"/>
      <c r="CP15" s="619"/>
      <c r="CQ15" s="620"/>
      <c r="CR15" s="621">
        <v>2057570</v>
      </c>
      <c r="CS15" s="622"/>
      <c r="CT15" s="622"/>
      <c r="CU15" s="622"/>
      <c r="CV15" s="622"/>
      <c r="CW15" s="622"/>
      <c r="CX15" s="622"/>
      <c r="CY15" s="623"/>
      <c r="CZ15" s="659">
        <v>10.8</v>
      </c>
      <c r="DA15" s="659"/>
      <c r="DB15" s="659"/>
      <c r="DC15" s="659"/>
      <c r="DD15" s="627">
        <v>299601</v>
      </c>
      <c r="DE15" s="622"/>
      <c r="DF15" s="622"/>
      <c r="DG15" s="622"/>
      <c r="DH15" s="622"/>
      <c r="DI15" s="622"/>
      <c r="DJ15" s="622"/>
      <c r="DK15" s="622"/>
      <c r="DL15" s="622"/>
      <c r="DM15" s="622"/>
      <c r="DN15" s="622"/>
      <c r="DO15" s="622"/>
      <c r="DP15" s="623"/>
      <c r="DQ15" s="627">
        <v>1398270</v>
      </c>
      <c r="DR15" s="622"/>
      <c r="DS15" s="622"/>
      <c r="DT15" s="622"/>
      <c r="DU15" s="622"/>
      <c r="DV15" s="622"/>
      <c r="DW15" s="622"/>
      <c r="DX15" s="622"/>
      <c r="DY15" s="622"/>
      <c r="DZ15" s="622"/>
      <c r="EA15" s="622"/>
      <c r="EB15" s="622"/>
      <c r="EC15" s="658"/>
    </row>
    <row r="16" spans="2:143" ht="11.25" customHeight="1" x14ac:dyDescent="0.15">
      <c r="B16" s="618" t="s">
        <v>252</v>
      </c>
      <c r="C16" s="619"/>
      <c r="D16" s="619"/>
      <c r="E16" s="619"/>
      <c r="F16" s="619"/>
      <c r="G16" s="619"/>
      <c r="H16" s="619"/>
      <c r="I16" s="619"/>
      <c r="J16" s="619"/>
      <c r="K16" s="619"/>
      <c r="L16" s="619"/>
      <c r="M16" s="619"/>
      <c r="N16" s="619"/>
      <c r="O16" s="619"/>
      <c r="P16" s="619"/>
      <c r="Q16" s="620"/>
      <c r="R16" s="621">
        <v>40905</v>
      </c>
      <c r="S16" s="622"/>
      <c r="T16" s="622"/>
      <c r="U16" s="622"/>
      <c r="V16" s="622"/>
      <c r="W16" s="622"/>
      <c r="X16" s="622"/>
      <c r="Y16" s="623"/>
      <c r="Z16" s="659">
        <v>0.2</v>
      </c>
      <c r="AA16" s="659"/>
      <c r="AB16" s="659"/>
      <c r="AC16" s="659"/>
      <c r="AD16" s="660">
        <v>40905</v>
      </c>
      <c r="AE16" s="660"/>
      <c r="AF16" s="660"/>
      <c r="AG16" s="660"/>
      <c r="AH16" s="660"/>
      <c r="AI16" s="660"/>
      <c r="AJ16" s="660"/>
      <c r="AK16" s="660"/>
      <c r="AL16" s="624">
        <v>0.5</v>
      </c>
      <c r="AM16" s="625"/>
      <c r="AN16" s="625"/>
      <c r="AO16" s="661"/>
      <c r="AP16" s="618" t="s">
        <v>253</v>
      </c>
      <c r="AQ16" s="619"/>
      <c r="AR16" s="619"/>
      <c r="AS16" s="619"/>
      <c r="AT16" s="619"/>
      <c r="AU16" s="619"/>
      <c r="AV16" s="619"/>
      <c r="AW16" s="619"/>
      <c r="AX16" s="619"/>
      <c r="AY16" s="619"/>
      <c r="AZ16" s="619"/>
      <c r="BA16" s="619"/>
      <c r="BB16" s="619"/>
      <c r="BC16" s="619"/>
      <c r="BD16" s="619"/>
      <c r="BE16" s="619"/>
      <c r="BF16" s="620"/>
      <c r="BG16" s="621">
        <v>433</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5"/>
      <c r="CD16" s="618" t="s">
        <v>254</v>
      </c>
      <c r="CE16" s="619"/>
      <c r="CF16" s="619"/>
      <c r="CG16" s="619"/>
      <c r="CH16" s="619"/>
      <c r="CI16" s="619"/>
      <c r="CJ16" s="619"/>
      <c r="CK16" s="619"/>
      <c r="CL16" s="619"/>
      <c r="CM16" s="619"/>
      <c r="CN16" s="619"/>
      <c r="CO16" s="619"/>
      <c r="CP16" s="619"/>
      <c r="CQ16" s="620"/>
      <c r="CR16" s="621">
        <v>17748</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348</v>
      </c>
      <c r="DR16" s="622"/>
      <c r="DS16" s="622"/>
      <c r="DT16" s="622"/>
      <c r="DU16" s="622"/>
      <c r="DV16" s="622"/>
      <c r="DW16" s="622"/>
      <c r="DX16" s="622"/>
      <c r="DY16" s="622"/>
      <c r="DZ16" s="622"/>
      <c r="EA16" s="622"/>
      <c r="EB16" s="622"/>
      <c r="EC16" s="658"/>
    </row>
    <row r="17" spans="2:133" ht="11.25" customHeight="1" x14ac:dyDescent="0.15">
      <c r="B17" s="618" t="s">
        <v>255</v>
      </c>
      <c r="C17" s="619"/>
      <c r="D17" s="619"/>
      <c r="E17" s="619"/>
      <c r="F17" s="619"/>
      <c r="G17" s="619"/>
      <c r="H17" s="619"/>
      <c r="I17" s="619"/>
      <c r="J17" s="619"/>
      <c r="K17" s="619"/>
      <c r="L17" s="619"/>
      <c r="M17" s="619"/>
      <c r="N17" s="619"/>
      <c r="O17" s="619"/>
      <c r="P17" s="619"/>
      <c r="Q17" s="620"/>
      <c r="R17" s="621">
        <v>167122</v>
      </c>
      <c r="S17" s="622"/>
      <c r="T17" s="622"/>
      <c r="U17" s="622"/>
      <c r="V17" s="622"/>
      <c r="W17" s="622"/>
      <c r="X17" s="622"/>
      <c r="Y17" s="623"/>
      <c r="Z17" s="659">
        <v>0.8</v>
      </c>
      <c r="AA17" s="659"/>
      <c r="AB17" s="659"/>
      <c r="AC17" s="659"/>
      <c r="AD17" s="660">
        <v>167122</v>
      </c>
      <c r="AE17" s="660"/>
      <c r="AF17" s="660"/>
      <c r="AG17" s="660"/>
      <c r="AH17" s="660"/>
      <c r="AI17" s="660"/>
      <c r="AJ17" s="660"/>
      <c r="AK17" s="660"/>
      <c r="AL17" s="624">
        <v>2</v>
      </c>
      <c r="AM17" s="625"/>
      <c r="AN17" s="625"/>
      <c r="AO17" s="661"/>
      <c r="AP17" s="618" t="s">
        <v>256</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257</v>
      </c>
      <c r="CE17" s="619"/>
      <c r="CF17" s="619"/>
      <c r="CG17" s="619"/>
      <c r="CH17" s="619"/>
      <c r="CI17" s="619"/>
      <c r="CJ17" s="619"/>
      <c r="CK17" s="619"/>
      <c r="CL17" s="619"/>
      <c r="CM17" s="619"/>
      <c r="CN17" s="619"/>
      <c r="CO17" s="619"/>
      <c r="CP17" s="619"/>
      <c r="CQ17" s="620"/>
      <c r="CR17" s="621">
        <v>1244687</v>
      </c>
      <c r="CS17" s="622"/>
      <c r="CT17" s="622"/>
      <c r="CU17" s="622"/>
      <c r="CV17" s="622"/>
      <c r="CW17" s="622"/>
      <c r="CX17" s="622"/>
      <c r="CY17" s="623"/>
      <c r="CZ17" s="659">
        <v>6.5</v>
      </c>
      <c r="DA17" s="659"/>
      <c r="DB17" s="659"/>
      <c r="DC17" s="659"/>
      <c r="DD17" s="627" t="s">
        <v>122</v>
      </c>
      <c r="DE17" s="622"/>
      <c r="DF17" s="622"/>
      <c r="DG17" s="622"/>
      <c r="DH17" s="622"/>
      <c r="DI17" s="622"/>
      <c r="DJ17" s="622"/>
      <c r="DK17" s="622"/>
      <c r="DL17" s="622"/>
      <c r="DM17" s="622"/>
      <c r="DN17" s="622"/>
      <c r="DO17" s="622"/>
      <c r="DP17" s="623"/>
      <c r="DQ17" s="627">
        <v>1244687</v>
      </c>
      <c r="DR17" s="622"/>
      <c r="DS17" s="622"/>
      <c r="DT17" s="622"/>
      <c r="DU17" s="622"/>
      <c r="DV17" s="622"/>
      <c r="DW17" s="622"/>
      <c r="DX17" s="622"/>
      <c r="DY17" s="622"/>
      <c r="DZ17" s="622"/>
      <c r="EA17" s="622"/>
      <c r="EB17" s="622"/>
      <c r="EC17" s="658"/>
    </row>
    <row r="18" spans="2:133" ht="11.25" customHeight="1" x14ac:dyDescent="0.15">
      <c r="B18" s="618" t="s">
        <v>258</v>
      </c>
      <c r="C18" s="619"/>
      <c r="D18" s="619"/>
      <c r="E18" s="619"/>
      <c r="F18" s="619"/>
      <c r="G18" s="619"/>
      <c r="H18" s="619"/>
      <c r="I18" s="619"/>
      <c r="J18" s="619"/>
      <c r="K18" s="619"/>
      <c r="L18" s="619"/>
      <c r="M18" s="619"/>
      <c r="N18" s="619"/>
      <c r="O18" s="619"/>
      <c r="P18" s="619"/>
      <c r="Q18" s="620"/>
      <c r="R18" s="621">
        <v>45018</v>
      </c>
      <c r="S18" s="622"/>
      <c r="T18" s="622"/>
      <c r="U18" s="622"/>
      <c r="V18" s="622"/>
      <c r="W18" s="622"/>
      <c r="X18" s="622"/>
      <c r="Y18" s="623"/>
      <c r="Z18" s="659">
        <v>0.2</v>
      </c>
      <c r="AA18" s="659"/>
      <c r="AB18" s="659"/>
      <c r="AC18" s="659"/>
      <c r="AD18" s="660">
        <v>45018</v>
      </c>
      <c r="AE18" s="660"/>
      <c r="AF18" s="660"/>
      <c r="AG18" s="660"/>
      <c r="AH18" s="660"/>
      <c r="AI18" s="660"/>
      <c r="AJ18" s="660"/>
      <c r="AK18" s="660"/>
      <c r="AL18" s="624">
        <v>0.5</v>
      </c>
      <c r="AM18" s="625"/>
      <c r="AN18" s="625"/>
      <c r="AO18" s="661"/>
      <c r="AP18" s="618" t="s">
        <v>259</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260</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261</v>
      </c>
      <c r="C19" s="619"/>
      <c r="D19" s="619"/>
      <c r="E19" s="619"/>
      <c r="F19" s="619"/>
      <c r="G19" s="619"/>
      <c r="H19" s="619"/>
      <c r="I19" s="619"/>
      <c r="J19" s="619"/>
      <c r="K19" s="619"/>
      <c r="L19" s="619"/>
      <c r="M19" s="619"/>
      <c r="N19" s="619"/>
      <c r="O19" s="619"/>
      <c r="P19" s="619"/>
      <c r="Q19" s="620"/>
      <c r="R19" s="621">
        <v>122070</v>
      </c>
      <c r="S19" s="622"/>
      <c r="T19" s="622"/>
      <c r="U19" s="622"/>
      <c r="V19" s="622"/>
      <c r="W19" s="622"/>
      <c r="X19" s="622"/>
      <c r="Y19" s="623"/>
      <c r="Z19" s="659">
        <v>0.6</v>
      </c>
      <c r="AA19" s="659"/>
      <c r="AB19" s="659"/>
      <c r="AC19" s="659"/>
      <c r="AD19" s="660">
        <v>122070</v>
      </c>
      <c r="AE19" s="660"/>
      <c r="AF19" s="660"/>
      <c r="AG19" s="660"/>
      <c r="AH19" s="660"/>
      <c r="AI19" s="660"/>
      <c r="AJ19" s="660"/>
      <c r="AK19" s="660"/>
      <c r="AL19" s="624">
        <v>1.5</v>
      </c>
      <c r="AM19" s="625"/>
      <c r="AN19" s="625"/>
      <c r="AO19" s="661"/>
      <c r="AP19" s="618" t="s">
        <v>262</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263</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264</v>
      </c>
      <c r="C20" s="697"/>
      <c r="D20" s="697"/>
      <c r="E20" s="697"/>
      <c r="F20" s="697"/>
      <c r="G20" s="697"/>
      <c r="H20" s="697"/>
      <c r="I20" s="697"/>
      <c r="J20" s="697"/>
      <c r="K20" s="697"/>
      <c r="L20" s="697"/>
      <c r="M20" s="697"/>
      <c r="N20" s="697"/>
      <c r="O20" s="697"/>
      <c r="P20" s="697"/>
      <c r="Q20" s="698"/>
      <c r="R20" s="621">
        <v>34</v>
      </c>
      <c r="S20" s="622"/>
      <c r="T20" s="622"/>
      <c r="U20" s="622"/>
      <c r="V20" s="622"/>
      <c r="W20" s="622"/>
      <c r="X20" s="622"/>
      <c r="Y20" s="623"/>
      <c r="Z20" s="659">
        <v>0</v>
      </c>
      <c r="AA20" s="659"/>
      <c r="AB20" s="659"/>
      <c r="AC20" s="659"/>
      <c r="AD20" s="660">
        <v>34</v>
      </c>
      <c r="AE20" s="660"/>
      <c r="AF20" s="660"/>
      <c r="AG20" s="660"/>
      <c r="AH20" s="660"/>
      <c r="AI20" s="660"/>
      <c r="AJ20" s="660"/>
      <c r="AK20" s="660"/>
      <c r="AL20" s="624">
        <v>0</v>
      </c>
      <c r="AM20" s="625"/>
      <c r="AN20" s="625"/>
      <c r="AO20" s="661"/>
      <c r="AP20" s="618" t="s">
        <v>265</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266</v>
      </c>
      <c r="CE20" s="619"/>
      <c r="CF20" s="619"/>
      <c r="CG20" s="619"/>
      <c r="CH20" s="619"/>
      <c r="CI20" s="619"/>
      <c r="CJ20" s="619"/>
      <c r="CK20" s="619"/>
      <c r="CL20" s="619"/>
      <c r="CM20" s="619"/>
      <c r="CN20" s="619"/>
      <c r="CO20" s="619"/>
      <c r="CP20" s="619"/>
      <c r="CQ20" s="620"/>
      <c r="CR20" s="621">
        <v>19032730</v>
      </c>
      <c r="CS20" s="622"/>
      <c r="CT20" s="622"/>
      <c r="CU20" s="622"/>
      <c r="CV20" s="622"/>
      <c r="CW20" s="622"/>
      <c r="CX20" s="622"/>
      <c r="CY20" s="623"/>
      <c r="CZ20" s="659">
        <v>100</v>
      </c>
      <c r="DA20" s="659"/>
      <c r="DB20" s="659"/>
      <c r="DC20" s="659"/>
      <c r="DD20" s="627">
        <v>1317368</v>
      </c>
      <c r="DE20" s="622"/>
      <c r="DF20" s="622"/>
      <c r="DG20" s="622"/>
      <c r="DH20" s="622"/>
      <c r="DI20" s="622"/>
      <c r="DJ20" s="622"/>
      <c r="DK20" s="622"/>
      <c r="DL20" s="622"/>
      <c r="DM20" s="622"/>
      <c r="DN20" s="622"/>
      <c r="DO20" s="622"/>
      <c r="DP20" s="623"/>
      <c r="DQ20" s="627">
        <v>12064921</v>
      </c>
      <c r="DR20" s="622"/>
      <c r="DS20" s="622"/>
      <c r="DT20" s="622"/>
      <c r="DU20" s="622"/>
      <c r="DV20" s="622"/>
      <c r="DW20" s="622"/>
      <c r="DX20" s="622"/>
      <c r="DY20" s="622"/>
      <c r="DZ20" s="622"/>
      <c r="EA20" s="622"/>
      <c r="EB20" s="622"/>
      <c r="EC20" s="658"/>
    </row>
    <row r="21" spans="2:133" ht="11.25" customHeight="1" x14ac:dyDescent="0.15">
      <c r="B21" s="618" t="s">
        <v>267</v>
      </c>
      <c r="C21" s="619"/>
      <c r="D21" s="619"/>
      <c r="E21" s="619"/>
      <c r="F21" s="619"/>
      <c r="G21" s="619"/>
      <c r="H21" s="619"/>
      <c r="I21" s="619"/>
      <c r="J21" s="619"/>
      <c r="K21" s="619"/>
      <c r="L21" s="619"/>
      <c r="M21" s="619"/>
      <c r="N21" s="619"/>
      <c r="O21" s="619"/>
      <c r="P21" s="619"/>
      <c r="Q21" s="620"/>
      <c r="R21" s="621">
        <v>4244653</v>
      </c>
      <c r="S21" s="622"/>
      <c r="T21" s="622"/>
      <c r="U21" s="622"/>
      <c r="V21" s="622"/>
      <c r="W21" s="622"/>
      <c r="X21" s="622"/>
      <c r="Y21" s="623"/>
      <c r="Z21" s="659">
        <v>21.3</v>
      </c>
      <c r="AA21" s="659"/>
      <c r="AB21" s="659"/>
      <c r="AC21" s="659"/>
      <c r="AD21" s="660">
        <v>4061345</v>
      </c>
      <c r="AE21" s="660"/>
      <c r="AF21" s="660"/>
      <c r="AG21" s="660"/>
      <c r="AH21" s="660"/>
      <c r="AI21" s="660"/>
      <c r="AJ21" s="660"/>
      <c r="AK21" s="660"/>
      <c r="AL21" s="624">
        <v>49</v>
      </c>
      <c r="AM21" s="625"/>
      <c r="AN21" s="625"/>
      <c r="AO21" s="661"/>
      <c r="AP21" s="618" t="s">
        <v>268</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269</v>
      </c>
      <c r="C22" s="619"/>
      <c r="D22" s="619"/>
      <c r="E22" s="619"/>
      <c r="F22" s="619"/>
      <c r="G22" s="619"/>
      <c r="H22" s="619"/>
      <c r="I22" s="619"/>
      <c r="J22" s="619"/>
      <c r="K22" s="619"/>
      <c r="L22" s="619"/>
      <c r="M22" s="619"/>
      <c r="N22" s="619"/>
      <c r="O22" s="619"/>
      <c r="P22" s="619"/>
      <c r="Q22" s="620"/>
      <c r="R22" s="621">
        <v>4061345</v>
      </c>
      <c r="S22" s="622"/>
      <c r="T22" s="622"/>
      <c r="U22" s="622"/>
      <c r="V22" s="622"/>
      <c r="W22" s="622"/>
      <c r="X22" s="622"/>
      <c r="Y22" s="623"/>
      <c r="Z22" s="659">
        <v>20.3</v>
      </c>
      <c r="AA22" s="659"/>
      <c r="AB22" s="659"/>
      <c r="AC22" s="659"/>
      <c r="AD22" s="660">
        <v>4061345</v>
      </c>
      <c r="AE22" s="660"/>
      <c r="AF22" s="660"/>
      <c r="AG22" s="660"/>
      <c r="AH22" s="660"/>
      <c r="AI22" s="660"/>
      <c r="AJ22" s="660"/>
      <c r="AK22" s="660"/>
      <c r="AL22" s="624">
        <v>49</v>
      </c>
      <c r="AM22" s="625"/>
      <c r="AN22" s="625"/>
      <c r="AO22" s="661"/>
      <c r="AP22" s="618" t="s">
        <v>270</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271</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272</v>
      </c>
      <c r="C23" s="619"/>
      <c r="D23" s="619"/>
      <c r="E23" s="619"/>
      <c r="F23" s="619"/>
      <c r="G23" s="619"/>
      <c r="H23" s="619"/>
      <c r="I23" s="619"/>
      <c r="J23" s="619"/>
      <c r="K23" s="619"/>
      <c r="L23" s="619"/>
      <c r="M23" s="619"/>
      <c r="N23" s="619"/>
      <c r="O23" s="619"/>
      <c r="P23" s="619"/>
      <c r="Q23" s="620"/>
      <c r="R23" s="621">
        <v>183308</v>
      </c>
      <c r="S23" s="622"/>
      <c r="T23" s="622"/>
      <c r="U23" s="622"/>
      <c r="V23" s="622"/>
      <c r="W23" s="622"/>
      <c r="X23" s="622"/>
      <c r="Y23" s="623"/>
      <c r="Z23" s="659">
        <v>0.9</v>
      </c>
      <c r="AA23" s="659"/>
      <c r="AB23" s="659"/>
      <c r="AC23" s="659"/>
      <c r="AD23" s="660" t="s">
        <v>122</v>
      </c>
      <c r="AE23" s="660"/>
      <c r="AF23" s="660"/>
      <c r="AG23" s="660"/>
      <c r="AH23" s="660"/>
      <c r="AI23" s="660"/>
      <c r="AJ23" s="660"/>
      <c r="AK23" s="660"/>
      <c r="AL23" s="624" t="s">
        <v>122</v>
      </c>
      <c r="AM23" s="625"/>
      <c r="AN23" s="625"/>
      <c r="AO23" s="661"/>
      <c r="AP23" s="618" t="s">
        <v>273</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213</v>
      </c>
      <c r="CE23" s="674"/>
      <c r="CF23" s="674"/>
      <c r="CG23" s="674"/>
      <c r="CH23" s="674"/>
      <c r="CI23" s="674"/>
      <c r="CJ23" s="674"/>
      <c r="CK23" s="674"/>
      <c r="CL23" s="674"/>
      <c r="CM23" s="674"/>
      <c r="CN23" s="674"/>
      <c r="CO23" s="674"/>
      <c r="CP23" s="674"/>
      <c r="CQ23" s="675"/>
      <c r="CR23" s="673" t="s">
        <v>274</v>
      </c>
      <c r="CS23" s="674"/>
      <c r="CT23" s="674"/>
      <c r="CU23" s="674"/>
      <c r="CV23" s="674"/>
      <c r="CW23" s="674"/>
      <c r="CX23" s="674"/>
      <c r="CY23" s="675"/>
      <c r="CZ23" s="673" t="s">
        <v>275</v>
      </c>
      <c r="DA23" s="674"/>
      <c r="DB23" s="674"/>
      <c r="DC23" s="675"/>
      <c r="DD23" s="673" t="s">
        <v>276</v>
      </c>
      <c r="DE23" s="674"/>
      <c r="DF23" s="674"/>
      <c r="DG23" s="674"/>
      <c r="DH23" s="674"/>
      <c r="DI23" s="674"/>
      <c r="DJ23" s="674"/>
      <c r="DK23" s="675"/>
      <c r="DL23" s="711" t="s">
        <v>277</v>
      </c>
      <c r="DM23" s="712"/>
      <c r="DN23" s="712"/>
      <c r="DO23" s="712"/>
      <c r="DP23" s="712"/>
      <c r="DQ23" s="712"/>
      <c r="DR23" s="712"/>
      <c r="DS23" s="712"/>
      <c r="DT23" s="712"/>
      <c r="DU23" s="712"/>
      <c r="DV23" s="713"/>
      <c r="DW23" s="673" t="s">
        <v>278</v>
      </c>
      <c r="DX23" s="674"/>
      <c r="DY23" s="674"/>
      <c r="DZ23" s="674"/>
      <c r="EA23" s="674"/>
      <c r="EB23" s="674"/>
      <c r="EC23" s="675"/>
    </row>
    <row r="24" spans="2:133" ht="11.25" customHeight="1" x14ac:dyDescent="0.15">
      <c r="B24" s="618" t="s">
        <v>279</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280</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281</v>
      </c>
      <c r="CE24" s="680"/>
      <c r="CF24" s="680"/>
      <c r="CG24" s="680"/>
      <c r="CH24" s="680"/>
      <c r="CI24" s="680"/>
      <c r="CJ24" s="680"/>
      <c r="CK24" s="680"/>
      <c r="CL24" s="680"/>
      <c r="CM24" s="680"/>
      <c r="CN24" s="680"/>
      <c r="CO24" s="680"/>
      <c r="CP24" s="680"/>
      <c r="CQ24" s="681"/>
      <c r="CR24" s="676">
        <v>9838043</v>
      </c>
      <c r="CS24" s="677"/>
      <c r="CT24" s="677"/>
      <c r="CU24" s="677"/>
      <c r="CV24" s="677"/>
      <c r="CW24" s="677"/>
      <c r="CX24" s="677"/>
      <c r="CY24" s="702"/>
      <c r="CZ24" s="703">
        <v>51.7</v>
      </c>
      <c r="DA24" s="685"/>
      <c r="DB24" s="685"/>
      <c r="DC24" s="705"/>
      <c r="DD24" s="701">
        <v>5281683</v>
      </c>
      <c r="DE24" s="677"/>
      <c r="DF24" s="677"/>
      <c r="DG24" s="677"/>
      <c r="DH24" s="677"/>
      <c r="DI24" s="677"/>
      <c r="DJ24" s="677"/>
      <c r="DK24" s="702"/>
      <c r="DL24" s="701">
        <v>4033445</v>
      </c>
      <c r="DM24" s="677"/>
      <c r="DN24" s="677"/>
      <c r="DO24" s="677"/>
      <c r="DP24" s="677"/>
      <c r="DQ24" s="677"/>
      <c r="DR24" s="677"/>
      <c r="DS24" s="677"/>
      <c r="DT24" s="677"/>
      <c r="DU24" s="677"/>
      <c r="DV24" s="702"/>
      <c r="DW24" s="703">
        <v>48.6</v>
      </c>
      <c r="DX24" s="685"/>
      <c r="DY24" s="685"/>
      <c r="DZ24" s="685"/>
      <c r="EA24" s="685"/>
      <c r="EB24" s="685"/>
      <c r="EC24" s="704"/>
    </row>
    <row r="25" spans="2:133" ht="11.25" customHeight="1" x14ac:dyDescent="0.15">
      <c r="B25" s="618" t="s">
        <v>282</v>
      </c>
      <c r="C25" s="619"/>
      <c r="D25" s="619"/>
      <c r="E25" s="619"/>
      <c r="F25" s="619"/>
      <c r="G25" s="619"/>
      <c r="H25" s="619"/>
      <c r="I25" s="619"/>
      <c r="J25" s="619"/>
      <c r="K25" s="619"/>
      <c r="L25" s="619"/>
      <c r="M25" s="619"/>
      <c r="N25" s="619"/>
      <c r="O25" s="619"/>
      <c r="P25" s="619"/>
      <c r="Q25" s="620"/>
      <c r="R25" s="621">
        <v>8459856</v>
      </c>
      <c r="S25" s="622"/>
      <c r="T25" s="622"/>
      <c r="U25" s="622"/>
      <c r="V25" s="622"/>
      <c r="W25" s="622"/>
      <c r="X25" s="622"/>
      <c r="Y25" s="623"/>
      <c r="Z25" s="659">
        <v>42.4</v>
      </c>
      <c r="AA25" s="659"/>
      <c r="AB25" s="659"/>
      <c r="AC25" s="659"/>
      <c r="AD25" s="660">
        <v>8271581</v>
      </c>
      <c r="AE25" s="660"/>
      <c r="AF25" s="660"/>
      <c r="AG25" s="660"/>
      <c r="AH25" s="660"/>
      <c r="AI25" s="660"/>
      <c r="AJ25" s="660"/>
      <c r="AK25" s="660"/>
      <c r="AL25" s="624">
        <v>99.9</v>
      </c>
      <c r="AM25" s="625"/>
      <c r="AN25" s="625"/>
      <c r="AO25" s="661"/>
      <c r="AP25" s="618" t="s">
        <v>283</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284</v>
      </c>
      <c r="CE25" s="619"/>
      <c r="CF25" s="619"/>
      <c r="CG25" s="619"/>
      <c r="CH25" s="619"/>
      <c r="CI25" s="619"/>
      <c r="CJ25" s="619"/>
      <c r="CK25" s="619"/>
      <c r="CL25" s="619"/>
      <c r="CM25" s="619"/>
      <c r="CN25" s="619"/>
      <c r="CO25" s="619"/>
      <c r="CP25" s="619"/>
      <c r="CQ25" s="620"/>
      <c r="CR25" s="621">
        <v>2307416</v>
      </c>
      <c r="CS25" s="634"/>
      <c r="CT25" s="634"/>
      <c r="CU25" s="634"/>
      <c r="CV25" s="634"/>
      <c r="CW25" s="634"/>
      <c r="CX25" s="634"/>
      <c r="CY25" s="635"/>
      <c r="CZ25" s="624">
        <v>12.1</v>
      </c>
      <c r="DA25" s="636"/>
      <c r="DB25" s="636"/>
      <c r="DC25" s="637"/>
      <c r="DD25" s="627">
        <v>1916126</v>
      </c>
      <c r="DE25" s="634"/>
      <c r="DF25" s="634"/>
      <c r="DG25" s="634"/>
      <c r="DH25" s="634"/>
      <c r="DI25" s="634"/>
      <c r="DJ25" s="634"/>
      <c r="DK25" s="635"/>
      <c r="DL25" s="627">
        <v>1615521</v>
      </c>
      <c r="DM25" s="634"/>
      <c r="DN25" s="634"/>
      <c r="DO25" s="634"/>
      <c r="DP25" s="634"/>
      <c r="DQ25" s="634"/>
      <c r="DR25" s="634"/>
      <c r="DS25" s="634"/>
      <c r="DT25" s="634"/>
      <c r="DU25" s="634"/>
      <c r="DV25" s="635"/>
      <c r="DW25" s="624">
        <v>19.5</v>
      </c>
      <c r="DX25" s="636"/>
      <c r="DY25" s="636"/>
      <c r="DZ25" s="636"/>
      <c r="EA25" s="636"/>
      <c r="EB25" s="636"/>
      <c r="EC25" s="648"/>
    </row>
    <row r="26" spans="2:133" ht="11.25" customHeight="1" x14ac:dyDescent="0.15">
      <c r="B26" s="618" t="s">
        <v>285</v>
      </c>
      <c r="C26" s="619"/>
      <c r="D26" s="619"/>
      <c r="E26" s="619"/>
      <c r="F26" s="619"/>
      <c r="G26" s="619"/>
      <c r="H26" s="619"/>
      <c r="I26" s="619"/>
      <c r="J26" s="619"/>
      <c r="K26" s="619"/>
      <c r="L26" s="619"/>
      <c r="M26" s="619"/>
      <c r="N26" s="619"/>
      <c r="O26" s="619"/>
      <c r="P26" s="619"/>
      <c r="Q26" s="620"/>
      <c r="R26" s="621">
        <v>2087</v>
      </c>
      <c r="S26" s="622"/>
      <c r="T26" s="622"/>
      <c r="U26" s="622"/>
      <c r="V26" s="622"/>
      <c r="W26" s="622"/>
      <c r="X26" s="622"/>
      <c r="Y26" s="623"/>
      <c r="Z26" s="659">
        <v>0</v>
      </c>
      <c r="AA26" s="659"/>
      <c r="AB26" s="659"/>
      <c r="AC26" s="659"/>
      <c r="AD26" s="660">
        <v>2087</v>
      </c>
      <c r="AE26" s="660"/>
      <c r="AF26" s="660"/>
      <c r="AG26" s="660"/>
      <c r="AH26" s="660"/>
      <c r="AI26" s="660"/>
      <c r="AJ26" s="660"/>
      <c r="AK26" s="660"/>
      <c r="AL26" s="624">
        <v>0</v>
      </c>
      <c r="AM26" s="625"/>
      <c r="AN26" s="625"/>
      <c r="AO26" s="661"/>
      <c r="AP26" s="618" t="s">
        <v>286</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287</v>
      </c>
      <c r="CE26" s="619"/>
      <c r="CF26" s="619"/>
      <c r="CG26" s="619"/>
      <c r="CH26" s="619"/>
      <c r="CI26" s="619"/>
      <c r="CJ26" s="619"/>
      <c r="CK26" s="619"/>
      <c r="CL26" s="619"/>
      <c r="CM26" s="619"/>
      <c r="CN26" s="619"/>
      <c r="CO26" s="619"/>
      <c r="CP26" s="619"/>
      <c r="CQ26" s="620"/>
      <c r="CR26" s="621">
        <v>1217206</v>
      </c>
      <c r="CS26" s="622"/>
      <c r="CT26" s="622"/>
      <c r="CU26" s="622"/>
      <c r="CV26" s="622"/>
      <c r="CW26" s="622"/>
      <c r="CX26" s="622"/>
      <c r="CY26" s="623"/>
      <c r="CZ26" s="624">
        <v>6.4</v>
      </c>
      <c r="DA26" s="636"/>
      <c r="DB26" s="636"/>
      <c r="DC26" s="637"/>
      <c r="DD26" s="627">
        <v>1128863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288</v>
      </c>
      <c r="C27" s="619"/>
      <c r="D27" s="619"/>
      <c r="E27" s="619"/>
      <c r="F27" s="619"/>
      <c r="G27" s="619"/>
      <c r="H27" s="619"/>
      <c r="I27" s="619"/>
      <c r="J27" s="619"/>
      <c r="K27" s="619"/>
      <c r="L27" s="619"/>
      <c r="M27" s="619"/>
      <c r="N27" s="619"/>
      <c r="O27" s="619"/>
      <c r="P27" s="619"/>
      <c r="Q27" s="620"/>
      <c r="R27" s="621">
        <v>435498</v>
      </c>
      <c r="S27" s="622"/>
      <c r="T27" s="622"/>
      <c r="U27" s="622"/>
      <c r="V27" s="622"/>
      <c r="W27" s="622"/>
      <c r="X27" s="622"/>
      <c r="Y27" s="623"/>
      <c r="Z27" s="659">
        <v>2.2000000000000002</v>
      </c>
      <c r="AA27" s="659"/>
      <c r="AB27" s="659"/>
      <c r="AC27" s="659"/>
      <c r="AD27" s="660" t="s">
        <v>122</v>
      </c>
      <c r="AE27" s="660"/>
      <c r="AF27" s="660"/>
      <c r="AG27" s="660"/>
      <c r="AH27" s="660"/>
      <c r="AI27" s="660"/>
      <c r="AJ27" s="660"/>
      <c r="AK27" s="660"/>
      <c r="AL27" s="624" t="s">
        <v>122</v>
      </c>
      <c r="AM27" s="625"/>
      <c r="AN27" s="625"/>
      <c r="AO27" s="661"/>
      <c r="AP27" s="618" t="s">
        <v>289</v>
      </c>
      <c r="AQ27" s="619"/>
      <c r="AR27" s="619"/>
      <c r="AS27" s="619"/>
      <c r="AT27" s="619"/>
      <c r="AU27" s="619"/>
      <c r="AV27" s="619"/>
      <c r="AW27" s="619"/>
      <c r="AX27" s="619"/>
      <c r="AY27" s="619"/>
      <c r="AZ27" s="619"/>
      <c r="BA27" s="619"/>
      <c r="BB27" s="619"/>
      <c r="BC27" s="619"/>
      <c r="BD27" s="619"/>
      <c r="BE27" s="619"/>
      <c r="BF27" s="620"/>
      <c r="BG27" s="621">
        <v>3083207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290</v>
      </c>
      <c r="CE27" s="619"/>
      <c r="CF27" s="619"/>
      <c r="CG27" s="619"/>
      <c r="CH27" s="619"/>
      <c r="CI27" s="619"/>
      <c r="CJ27" s="619"/>
      <c r="CK27" s="619"/>
      <c r="CL27" s="619"/>
      <c r="CM27" s="619"/>
      <c r="CN27" s="619"/>
      <c r="CO27" s="619"/>
      <c r="CP27" s="619"/>
      <c r="CQ27" s="620"/>
      <c r="CR27" s="621">
        <v>6285940</v>
      </c>
      <c r="CS27" s="634"/>
      <c r="CT27" s="634"/>
      <c r="CU27" s="634"/>
      <c r="CV27" s="634"/>
      <c r="CW27" s="634"/>
      <c r="CX27" s="634"/>
      <c r="CY27" s="635"/>
      <c r="CZ27" s="624">
        <v>33</v>
      </c>
      <c r="DA27" s="636"/>
      <c r="DB27" s="636"/>
      <c r="DC27" s="637"/>
      <c r="DD27" s="627">
        <v>2120870</v>
      </c>
      <c r="DE27" s="634"/>
      <c r="DF27" s="634"/>
      <c r="DG27" s="634"/>
      <c r="DH27" s="634"/>
      <c r="DI27" s="634"/>
      <c r="DJ27" s="634"/>
      <c r="DK27" s="635"/>
      <c r="DL27" s="627">
        <v>1173237</v>
      </c>
      <c r="DM27" s="634"/>
      <c r="DN27" s="634"/>
      <c r="DO27" s="634"/>
      <c r="DP27" s="634"/>
      <c r="DQ27" s="634"/>
      <c r="DR27" s="634"/>
      <c r="DS27" s="634"/>
      <c r="DT27" s="634"/>
      <c r="DU27" s="634"/>
      <c r="DV27" s="635"/>
      <c r="DW27" s="624">
        <v>14.1</v>
      </c>
      <c r="DX27" s="636"/>
      <c r="DY27" s="636"/>
      <c r="DZ27" s="636"/>
      <c r="EA27" s="636"/>
      <c r="EB27" s="636"/>
      <c r="EC27" s="648"/>
    </row>
    <row r="28" spans="2:133" ht="11.25" customHeight="1" x14ac:dyDescent="0.15">
      <c r="B28" s="618" t="s">
        <v>291</v>
      </c>
      <c r="C28" s="619"/>
      <c r="D28" s="619"/>
      <c r="E28" s="619"/>
      <c r="F28" s="619"/>
      <c r="G28" s="619"/>
      <c r="H28" s="619"/>
      <c r="I28" s="619"/>
      <c r="J28" s="619"/>
      <c r="K28" s="619"/>
      <c r="L28" s="619"/>
      <c r="M28" s="619"/>
      <c r="N28" s="619"/>
      <c r="O28" s="619"/>
      <c r="P28" s="619"/>
      <c r="Q28" s="620"/>
      <c r="R28" s="621">
        <v>64676</v>
      </c>
      <c r="S28" s="622"/>
      <c r="T28" s="622"/>
      <c r="U28" s="622"/>
      <c r="V28" s="622"/>
      <c r="W28" s="622"/>
      <c r="X28" s="622"/>
      <c r="Y28" s="623"/>
      <c r="Z28" s="659">
        <v>0.3</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292</v>
      </c>
      <c r="CE28" s="619"/>
      <c r="CF28" s="619"/>
      <c r="CG28" s="619"/>
      <c r="CH28" s="619"/>
      <c r="CI28" s="619"/>
      <c r="CJ28" s="619"/>
      <c r="CK28" s="619"/>
      <c r="CL28" s="619"/>
      <c r="CM28" s="619"/>
      <c r="CN28" s="619"/>
      <c r="CO28" s="619"/>
      <c r="CP28" s="619"/>
      <c r="CQ28" s="620"/>
      <c r="CR28" s="621">
        <v>1244687</v>
      </c>
      <c r="CS28" s="622"/>
      <c r="CT28" s="622"/>
      <c r="CU28" s="622"/>
      <c r="CV28" s="622"/>
      <c r="CW28" s="622"/>
      <c r="CX28" s="622"/>
      <c r="CY28" s="623"/>
      <c r="CZ28" s="624">
        <v>6.5</v>
      </c>
      <c r="DA28" s="636"/>
      <c r="DB28" s="636"/>
      <c r="DC28" s="637"/>
      <c r="DD28" s="627">
        <v>1244687</v>
      </c>
      <c r="DE28" s="622"/>
      <c r="DF28" s="622"/>
      <c r="DG28" s="622"/>
      <c r="DH28" s="622"/>
      <c r="DI28" s="622"/>
      <c r="DJ28" s="622"/>
      <c r="DK28" s="623"/>
      <c r="DL28" s="627">
        <v>1244687</v>
      </c>
      <c r="DM28" s="622"/>
      <c r="DN28" s="622"/>
      <c r="DO28" s="622"/>
      <c r="DP28" s="622"/>
      <c r="DQ28" s="622"/>
      <c r="DR28" s="622"/>
      <c r="DS28" s="622"/>
      <c r="DT28" s="622"/>
      <c r="DU28" s="622"/>
      <c r="DV28" s="623"/>
      <c r="DW28" s="624">
        <v>15</v>
      </c>
      <c r="DX28" s="636"/>
      <c r="DY28" s="636"/>
      <c r="DZ28" s="636"/>
      <c r="EA28" s="636"/>
      <c r="EB28" s="636"/>
      <c r="EC28" s="648"/>
    </row>
    <row r="29" spans="2:133" ht="11.25" customHeight="1" x14ac:dyDescent="0.15">
      <c r="B29" s="618" t="s">
        <v>293</v>
      </c>
      <c r="C29" s="619"/>
      <c r="D29" s="619"/>
      <c r="E29" s="619"/>
      <c r="F29" s="619"/>
      <c r="G29" s="619"/>
      <c r="H29" s="619"/>
      <c r="I29" s="619"/>
      <c r="J29" s="619"/>
      <c r="K29" s="619"/>
      <c r="L29" s="619"/>
      <c r="M29" s="619"/>
      <c r="N29" s="619"/>
      <c r="O29" s="619"/>
      <c r="P29" s="619"/>
      <c r="Q29" s="620"/>
      <c r="R29" s="621">
        <v>19676</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294</v>
      </c>
      <c r="CE29" s="641"/>
      <c r="CF29" s="618" t="s">
        <v>67</v>
      </c>
      <c r="CG29" s="619"/>
      <c r="CH29" s="619"/>
      <c r="CI29" s="619"/>
      <c r="CJ29" s="619"/>
      <c r="CK29" s="619"/>
      <c r="CL29" s="619"/>
      <c r="CM29" s="619"/>
      <c r="CN29" s="619"/>
      <c r="CO29" s="619"/>
      <c r="CP29" s="619"/>
      <c r="CQ29" s="620"/>
      <c r="CR29" s="621">
        <v>1244503</v>
      </c>
      <c r="CS29" s="634"/>
      <c r="CT29" s="634"/>
      <c r="CU29" s="634"/>
      <c r="CV29" s="634"/>
      <c r="CW29" s="634"/>
      <c r="CX29" s="634"/>
      <c r="CY29" s="635"/>
      <c r="CZ29" s="624">
        <v>6.5</v>
      </c>
      <c r="DA29" s="636"/>
      <c r="DB29" s="636"/>
      <c r="DC29" s="637"/>
      <c r="DD29" s="627">
        <v>1244503</v>
      </c>
      <c r="DE29" s="634"/>
      <c r="DF29" s="634"/>
      <c r="DG29" s="634"/>
      <c r="DH29" s="634"/>
      <c r="DI29" s="634"/>
      <c r="DJ29" s="634"/>
      <c r="DK29" s="635"/>
      <c r="DL29" s="627">
        <v>1244503</v>
      </c>
      <c r="DM29" s="634"/>
      <c r="DN29" s="634"/>
      <c r="DO29" s="634"/>
      <c r="DP29" s="634"/>
      <c r="DQ29" s="634"/>
      <c r="DR29" s="634"/>
      <c r="DS29" s="634"/>
      <c r="DT29" s="634"/>
      <c r="DU29" s="634"/>
      <c r="DV29" s="635"/>
      <c r="DW29" s="624">
        <v>15</v>
      </c>
      <c r="DX29" s="636"/>
      <c r="DY29" s="636"/>
      <c r="DZ29" s="636"/>
      <c r="EA29" s="636"/>
      <c r="EB29" s="636"/>
      <c r="EC29" s="648"/>
    </row>
    <row r="30" spans="2:133" ht="11.25" customHeight="1" x14ac:dyDescent="0.15">
      <c r="B30" s="618" t="s">
        <v>295</v>
      </c>
      <c r="C30" s="619"/>
      <c r="D30" s="619"/>
      <c r="E30" s="619"/>
      <c r="F30" s="619"/>
      <c r="G30" s="619"/>
      <c r="H30" s="619"/>
      <c r="I30" s="619"/>
      <c r="J30" s="619"/>
      <c r="K30" s="619"/>
      <c r="L30" s="619"/>
      <c r="M30" s="619"/>
      <c r="N30" s="619"/>
      <c r="O30" s="619"/>
      <c r="P30" s="619"/>
      <c r="Q30" s="620"/>
      <c r="R30" s="621">
        <v>4330644</v>
      </c>
      <c r="S30" s="622"/>
      <c r="T30" s="622"/>
      <c r="U30" s="622"/>
      <c r="V30" s="622"/>
      <c r="W30" s="622"/>
      <c r="X30" s="622"/>
      <c r="Y30" s="623"/>
      <c r="Z30" s="659">
        <v>21.7</v>
      </c>
      <c r="AA30" s="659"/>
      <c r="AB30" s="659"/>
      <c r="AC30" s="659"/>
      <c r="AD30" s="660" t="s">
        <v>122</v>
      </c>
      <c r="AE30" s="660"/>
      <c r="AF30" s="660"/>
      <c r="AG30" s="660"/>
      <c r="AH30" s="660"/>
      <c r="AI30" s="660"/>
      <c r="AJ30" s="660"/>
      <c r="AK30" s="660"/>
      <c r="AL30" s="624" t="s">
        <v>122</v>
      </c>
      <c r="AM30" s="625"/>
      <c r="AN30" s="625"/>
      <c r="AO30" s="661"/>
      <c r="AP30" s="673" t="s">
        <v>213</v>
      </c>
      <c r="AQ30" s="674"/>
      <c r="AR30" s="674"/>
      <c r="AS30" s="674"/>
      <c r="AT30" s="674"/>
      <c r="AU30" s="674"/>
      <c r="AV30" s="674"/>
      <c r="AW30" s="674"/>
      <c r="AX30" s="674"/>
      <c r="AY30" s="674"/>
      <c r="AZ30" s="674"/>
      <c r="BA30" s="674"/>
      <c r="BB30" s="674"/>
      <c r="BC30" s="674"/>
      <c r="BD30" s="674"/>
      <c r="BE30" s="674"/>
      <c r="BF30" s="675"/>
      <c r="BG30" s="673" t="s">
        <v>296</v>
      </c>
      <c r="BH30" s="693"/>
      <c r="BI30" s="693"/>
      <c r="BJ30" s="693"/>
      <c r="BK30" s="693"/>
      <c r="BL30" s="693"/>
      <c r="BM30" s="693"/>
      <c r="BN30" s="693"/>
      <c r="BO30" s="693"/>
      <c r="BP30" s="693"/>
      <c r="BQ30" s="694"/>
      <c r="BR30" s="673" t="s">
        <v>297</v>
      </c>
      <c r="BS30" s="693"/>
      <c r="BT30" s="693"/>
      <c r="BU30" s="693"/>
      <c r="BV30" s="693"/>
      <c r="BW30" s="693"/>
      <c r="BX30" s="693"/>
      <c r="BY30" s="693"/>
      <c r="BZ30" s="693"/>
      <c r="CA30" s="693"/>
      <c r="CB30" s="694"/>
      <c r="CD30" s="642"/>
      <c r="CE30" s="643"/>
      <c r="CF30" s="618" t="s">
        <v>298</v>
      </c>
      <c r="CG30" s="619"/>
      <c r="CH30" s="619"/>
      <c r="CI30" s="619"/>
      <c r="CJ30" s="619"/>
      <c r="CK30" s="619"/>
      <c r="CL30" s="619"/>
      <c r="CM30" s="619"/>
      <c r="CN30" s="619"/>
      <c r="CO30" s="619"/>
      <c r="CP30" s="619"/>
      <c r="CQ30" s="620"/>
      <c r="CR30" s="621">
        <v>1205106</v>
      </c>
      <c r="CS30" s="622"/>
      <c r="CT30" s="622"/>
      <c r="CU30" s="622"/>
      <c r="CV30" s="622"/>
      <c r="CW30" s="622"/>
      <c r="CX30" s="622"/>
      <c r="CY30" s="623"/>
      <c r="CZ30" s="624">
        <v>6.3</v>
      </c>
      <c r="DA30" s="636"/>
      <c r="DB30" s="636"/>
      <c r="DC30" s="637"/>
      <c r="DD30" s="627">
        <v>1205106</v>
      </c>
      <c r="DE30" s="622"/>
      <c r="DF30" s="622"/>
      <c r="DG30" s="622"/>
      <c r="DH30" s="622"/>
      <c r="DI30" s="622"/>
      <c r="DJ30" s="622"/>
      <c r="DK30" s="623"/>
      <c r="DL30" s="627">
        <v>1205106</v>
      </c>
      <c r="DM30" s="622"/>
      <c r="DN30" s="622"/>
      <c r="DO30" s="622"/>
      <c r="DP30" s="622"/>
      <c r="DQ30" s="622"/>
      <c r="DR30" s="622"/>
      <c r="DS30" s="622"/>
      <c r="DT30" s="622"/>
      <c r="DU30" s="622"/>
      <c r="DV30" s="623"/>
      <c r="DW30" s="624">
        <v>14.5</v>
      </c>
      <c r="DX30" s="636"/>
      <c r="DY30" s="636"/>
      <c r="DZ30" s="636"/>
      <c r="EA30" s="636"/>
      <c r="EB30" s="636"/>
      <c r="EC30" s="648"/>
    </row>
    <row r="31" spans="2:133" ht="11.25" customHeight="1" x14ac:dyDescent="0.15">
      <c r="B31" s="696" t="s">
        <v>299</v>
      </c>
      <c r="C31" s="697"/>
      <c r="D31" s="697"/>
      <c r="E31" s="697"/>
      <c r="F31" s="697"/>
      <c r="G31" s="697"/>
      <c r="H31" s="697"/>
      <c r="I31" s="697"/>
      <c r="J31" s="697"/>
      <c r="K31" s="697"/>
      <c r="L31" s="697"/>
      <c r="M31" s="697"/>
      <c r="N31" s="697"/>
      <c r="O31" s="697"/>
      <c r="P31" s="697"/>
      <c r="Q31" s="698"/>
      <c r="R31" s="621">
        <v>6354</v>
      </c>
      <c r="S31" s="622"/>
      <c r="T31" s="622"/>
      <c r="U31" s="622"/>
      <c r="V31" s="622"/>
      <c r="W31" s="622"/>
      <c r="X31" s="622"/>
      <c r="Y31" s="623"/>
      <c r="Z31" s="659">
        <v>0</v>
      </c>
      <c r="AA31" s="659"/>
      <c r="AB31" s="659"/>
      <c r="AC31" s="659"/>
      <c r="AD31" s="660">
        <v>6354</v>
      </c>
      <c r="AE31" s="660"/>
      <c r="AF31" s="660"/>
      <c r="AG31" s="660"/>
      <c r="AH31" s="660"/>
      <c r="AI31" s="660"/>
      <c r="AJ31" s="660"/>
      <c r="AK31" s="660"/>
      <c r="AL31" s="624">
        <v>0.1</v>
      </c>
      <c r="AM31" s="625"/>
      <c r="AN31" s="625"/>
      <c r="AO31" s="661"/>
      <c r="AP31" s="687" t="s">
        <v>300</v>
      </c>
      <c r="AQ31" s="688"/>
      <c r="AR31" s="688"/>
      <c r="AS31" s="688"/>
      <c r="AT31" s="689" t="s">
        <v>301</v>
      </c>
      <c r="AU31" s="206"/>
      <c r="AV31" s="206"/>
      <c r="AW31" s="206"/>
      <c r="AX31" s="679" t="s">
        <v>179</v>
      </c>
      <c r="AY31" s="680"/>
      <c r="AZ31" s="680"/>
      <c r="BA31" s="680"/>
      <c r="BB31" s="680"/>
      <c r="BC31" s="680"/>
      <c r="BD31" s="680"/>
      <c r="BE31" s="680"/>
      <c r="BF31" s="681"/>
      <c r="BG31" s="683">
        <v>98.9</v>
      </c>
      <c r="BH31" s="684"/>
      <c r="BI31" s="684"/>
      <c r="BJ31" s="684"/>
      <c r="BK31" s="684"/>
      <c r="BL31" s="684"/>
      <c r="BM31" s="685">
        <v>96.8</v>
      </c>
      <c r="BN31" s="684"/>
      <c r="BO31" s="684"/>
      <c r="BP31" s="684"/>
      <c r="BQ31" s="686"/>
      <c r="BR31" s="683">
        <v>98.8</v>
      </c>
      <c r="BS31" s="684"/>
      <c r="BT31" s="684"/>
      <c r="BU31" s="684"/>
      <c r="BV31" s="684"/>
      <c r="BW31" s="684"/>
      <c r="BX31" s="685">
        <v>96.7</v>
      </c>
      <c r="BY31" s="684"/>
      <c r="BZ31" s="684"/>
      <c r="CA31" s="684"/>
      <c r="CB31" s="686"/>
      <c r="CD31" s="642"/>
      <c r="CE31" s="643"/>
      <c r="CF31" s="618" t="s">
        <v>302</v>
      </c>
      <c r="CG31" s="619"/>
      <c r="CH31" s="619"/>
      <c r="CI31" s="619"/>
      <c r="CJ31" s="619"/>
      <c r="CK31" s="619"/>
      <c r="CL31" s="619"/>
      <c r="CM31" s="619"/>
      <c r="CN31" s="619"/>
      <c r="CO31" s="619"/>
      <c r="CP31" s="619"/>
      <c r="CQ31" s="620"/>
      <c r="CR31" s="621">
        <v>39397</v>
      </c>
      <c r="CS31" s="634"/>
      <c r="CT31" s="634"/>
      <c r="CU31" s="634"/>
      <c r="CV31" s="634"/>
      <c r="CW31" s="634"/>
      <c r="CX31" s="634"/>
      <c r="CY31" s="635"/>
      <c r="CZ31" s="624">
        <v>0.2</v>
      </c>
      <c r="DA31" s="636"/>
      <c r="DB31" s="636"/>
      <c r="DC31" s="637"/>
      <c r="DD31" s="627">
        <v>39397</v>
      </c>
      <c r="DE31" s="634"/>
      <c r="DF31" s="634"/>
      <c r="DG31" s="634"/>
      <c r="DH31" s="634"/>
      <c r="DI31" s="634"/>
      <c r="DJ31" s="634"/>
      <c r="DK31" s="635"/>
      <c r="DL31" s="627">
        <v>39397</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303</v>
      </c>
      <c r="C32" s="619"/>
      <c r="D32" s="619"/>
      <c r="E32" s="619"/>
      <c r="F32" s="619"/>
      <c r="G32" s="619"/>
      <c r="H32" s="619"/>
      <c r="I32" s="619"/>
      <c r="J32" s="619"/>
      <c r="K32" s="619"/>
      <c r="L32" s="619"/>
      <c r="M32" s="619"/>
      <c r="N32" s="619"/>
      <c r="O32" s="619"/>
      <c r="P32" s="619"/>
      <c r="Q32" s="620"/>
      <c r="R32" s="621">
        <v>2700426</v>
      </c>
      <c r="S32" s="622"/>
      <c r="T32" s="622"/>
      <c r="U32" s="622"/>
      <c r="V32" s="622"/>
      <c r="W32" s="622"/>
      <c r="X32" s="622"/>
      <c r="Y32" s="623"/>
      <c r="Z32" s="659">
        <v>13.5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304</v>
      </c>
      <c r="AX32" s="618" t="s">
        <v>305</v>
      </c>
      <c r="AY32" s="619"/>
      <c r="AZ32" s="619"/>
      <c r="BA32" s="619"/>
      <c r="BB32" s="619"/>
      <c r="BC32" s="619"/>
      <c r="BD32" s="619"/>
      <c r="BE32" s="619"/>
      <c r="BF32" s="620"/>
      <c r="BG32" s="692">
        <v>99.1</v>
      </c>
      <c r="BH32" s="634"/>
      <c r="BI32" s="634"/>
      <c r="BJ32" s="634"/>
      <c r="BK32" s="634"/>
      <c r="BL32" s="634"/>
      <c r="BM32" s="625">
        <v>97.6</v>
      </c>
      <c r="BN32" s="634"/>
      <c r="BO32" s="634"/>
      <c r="BP32" s="634"/>
      <c r="BQ32" s="657"/>
      <c r="BR32" s="692">
        <v>99.1</v>
      </c>
      <c r="BS32" s="634"/>
      <c r="BT32" s="634"/>
      <c r="BU32" s="634"/>
      <c r="BV32" s="634"/>
      <c r="BW32" s="634"/>
      <c r="BX32" s="625">
        <v>97.5</v>
      </c>
      <c r="BY32" s="634"/>
      <c r="BZ32" s="634"/>
      <c r="CA32" s="634"/>
      <c r="CB32" s="657"/>
      <c r="CD32" s="644"/>
      <c r="CE32" s="645"/>
      <c r="CF32" s="618" t="s">
        <v>306</v>
      </c>
      <c r="CG32" s="619"/>
      <c r="CH32" s="619"/>
      <c r="CI32" s="619"/>
      <c r="CJ32" s="619"/>
      <c r="CK32" s="619"/>
      <c r="CL32" s="619"/>
      <c r="CM32" s="619"/>
      <c r="CN32" s="619"/>
      <c r="CO32" s="619"/>
      <c r="CP32" s="619"/>
      <c r="CQ32" s="620"/>
      <c r="CR32" s="621">
        <v>184</v>
      </c>
      <c r="CS32" s="622"/>
      <c r="CT32" s="622"/>
      <c r="CU32" s="622"/>
      <c r="CV32" s="622"/>
      <c r="CW32" s="622"/>
      <c r="CX32" s="622"/>
      <c r="CY32" s="623"/>
      <c r="CZ32" s="624">
        <v>0</v>
      </c>
      <c r="DA32" s="636"/>
      <c r="DB32" s="636"/>
      <c r="DC32" s="637"/>
      <c r="DD32" s="627">
        <v>184</v>
      </c>
      <c r="DE32" s="622"/>
      <c r="DF32" s="622"/>
      <c r="DG32" s="622"/>
      <c r="DH32" s="622"/>
      <c r="DI32" s="622"/>
      <c r="DJ32" s="622"/>
      <c r="DK32" s="623"/>
      <c r="DL32" s="627">
        <v>184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307</v>
      </c>
      <c r="C33" s="619"/>
      <c r="D33" s="619"/>
      <c r="E33" s="619"/>
      <c r="F33" s="619"/>
      <c r="G33" s="619"/>
      <c r="H33" s="619"/>
      <c r="I33" s="619"/>
      <c r="J33" s="619"/>
      <c r="K33" s="619"/>
      <c r="L33" s="619"/>
      <c r="M33" s="619"/>
      <c r="N33" s="619"/>
      <c r="O33" s="619"/>
      <c r="P33" s="619"/>
      <c r="Q33" s="620"/>
      <c r="R33" s="621">
        <v>38516</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308</v>
      </c>
      <c r="AY33" s="603"/>
      <c r="AZ33" s="603"/>
      <c r="BA33" s="603"/>
      <c r="BB33" s="603"/>
      <c r="BC33" s="603"/>
      <c r="BD33" s="603"/>
      <c r="BE33" s="603"/>
      <c r="BF33" s="604"/>
      <c r="BG33" s="682">
        <v>98.6</v>
      </c>
      <c r="BH33" s="606"/>
      <c r="BI33" s="606"/>
      <c r="BJ33" s="606"/>
      <c r="BK33" s="606"/>
      <c r="BL33" s="606"/>
      <c r="BM33" s="652">
        <v>95.9</v>
      </c>
      <c r="BN33" s="606"/>
      <c r="BO33" s="606"/>
      <c r="BP33" s="606"/>
      <c r="BQ33" s="669"/>
      <c r="BR33" s="682">
        <v>98.3</v>
      </c>
      <c r="BS33" s="606"/>
      <c r="BT33" s="606"/>
      <c r="BU33" s="606"/>
      <c r="BV33" s="606"/>
      <c r="BW33" s="606"/>
      <c r="BX33" s="652">
        <v>95.6</v>
      </c>
      <c r="BY33" s="606"/>
      <c r="BZ33" s="606"/>
      <c r="CA33" s="606"/>
      <c r="CB33" s="669"/>
      <c r="CD33" s="618" t="s">
        <v>309</v>
      </c>
      <c r="CE33" s="619"/>
      <c r="CF33" s="619"/>
      <c r="CG33" s="619"/>
      <c r="CH33" s="619"/>
      <c r="CI33" s="619"/>
      <c r="CJ33" s="619"/>
      <c r="CK33" s="619"/>
      <c r="CL33" s="619"/>
      <c r="CM33" s="619"/>
      <c r="CN33" s="619"/>
      <c r="CO33" s="619"/>
      <c r="CP33" s="619"/>
      <c r="CQ33" s="620"/>
      <c r="CR33" s="621">
        <v>7859571</v>
      </c>
      <c r="CS33" s="634"/>
      <c r="CT33" s="634"/>
      <c r="CU33" s="634"/>
      <c r="CV33" s="634"/>
      <c r="CW33" s="634"/>
      <c r="CX33" s="634"/>
      <c r="CY33" s="635"/>
      <c r="CZ33" s="624">
        <v>41.3</v>
      </c>
      <c r="DA33" s="636"/>
      <c r="DB33" s="636"/>
      <c r="DC33" s="637"/>
      <c r="DD33" s="627">
        <v>6537143</v>
      </c>
      <c r="DE33" s="634"/>
      <c r="DF33" s="634"/>
      <c r="DG33" s="634"/>
      <c r="DH33" s="634"/>
      <c r="DI33" s="634"/>
      <c r="DJ33" s="634"/>
      <c r="DK33" s="635"/>
      <c r="DL33" s="627">
        <v>3217823</v>
      </c>
      <c r="DM33" s="634"/>
      <c r="DN33" s="634"/>
      <c r="DO33" s="634"/>
      <c r="DP33" s="634"/>
      <c r="DQ33" s="634"/>
      <c r="DR33" s="634"/>
      <c r="DS33" s="634"/>
      <c r="DT33" s="634"/>
      <c r="DU33" s="634"/>
      <c r="DV33" s="635"/>
      <c r="DW33" s="624">
        <v>38.799999999999997</v>
      </c>
      <c r="DX33" s="636"/>
      <c r="DY33" s="636"/>
      <c r="DZ33" s="636"/>
      <c r="EA33" s="636"/>
      <c r="EB33" s="636"/>
      <c r="EC33" s="648"/>
    </row>
    <row r="34" spans="2:133" ht="11.25" customHeight="1" x14ac:dyDescent="0.15">
      <c r="B34" s="618" t="s">
        <v>310</v>
      </c>
      <c r="C34" s="619"/>
      <c r="D34" s="619"/>
      <c r="E34" s="619"/>
      <c r="F34" s="619"/>
      <c r="G34" s="619"/>
      <c r="H34" s="619"/>
      <c r="I34" s="619"/>
      <c r="J34" s="619"/>
      <c r="K34" s="619"/>
      <c r="L34" s="619"/>
      <c r="M34" s="619"/>
      <c r="N34" s="619"/>
      <c r="O34" s="619"/>
      <c r="P34" s="619"/>
      <c r="Q34" s="620"/>
      <c r="R34" s="621">
        <v>994548</v>
      </c>
      <c r="S34" s="622"/>
      <c r="T34" s="622"/>
      <c r="U34" s="622"/>
      <c r="V34" s="622"/>
      <c r="W34" s="622"/>
      <c r="X34" s="622"/>
      <c r="Y34" s="623"/>
      <c r="Z34" s="659">
        <v>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311</v>
      </c>
      <c r="CE34" s="619"/>
      <c r="CF34" s="619"/>
      <c r="CG34" s="619"/>
      <c r="CH34" s="619"/>
      <c r="CI34" s="619"/>
      <c r="CJ34" s="619"/>
      <c r="CK34" s="619"/>
      <c r="CL34" s="619"/>
      <c r="CM34" s="619"/>
      <c r="CN34" s="619"/>
      <c r="CO34" s="619"/>
      <c r="CP34" s="619"/>
      <c r="CQ34" s="620"/>
      <c r="CR34" s="621">
        <v>2587898</v>
      </c>
      <c r="CS34" s="622"/>
      <c r="CT34" s="622"/>
      <c r="CU34" s="622"/>
      <c r="CV34" s="622"/>
      <c r="CW34" s="622"/>
      <c r="CX34" s="622"/>
      <c r="CY34" s="623"/>
      <c r="CZ34" s="624">
        <v>13.6</v>
      </c>
      <c r="DA34" s="636"/>
      <c r="DB34" s="636"/>
      <c r="DC34" s="637"/>
      <c r="DD34" s="627">
        <v>2090432</v>
      </c>
      <c r="DE34" s="622"/>
      <c r="DF34" s="622"/>
      <c r="DG34" s="622"/>
      <c r="DH34" s="622"/>
      <c r="DI34" s="622"/>
      <c r="DJ34" s="622"/>
      <c r="DK34" s="623"/>
      <c r="DL34" s="627">
        <v>1401271</v>
      </c>
      <c r="DM34" s="622"/>
      <c r="DN34" s="622"/>
      <c r="DO34" s="622"/>
      <c r="DP34" s="622"/>
      <c r="DQ34" s="622"/>
      <c r="DR34" s="622"/>
      <c r="DS34" s="622"/>
      <c r="DT34" s="622"/>
      <c r="DU34" s="622"/>
      <c r="DV34" s="623"/>
      <c r="DW34" s="624">
        <v>16.899999999999999</v>
      </c>
      <c r="DX34" s="636"/>
      <c r="DY34" s="636"/>
      <c r="DZ34" s="636"/>
      <c r="EA34" s="636"/>
      <c r="EB34" s="636"/>
      <c r="EC34" s="648"/>
    </row>
    <row r="35" spans="2:133" ht="11.25" customHeight="1" x14ac:dyDescent="0.15">
      <c r="B35" s="618" t="s">
        <v>312</v>
      </c>
      <c r="C35" s="619"/>
      <c r="D35" s="619"/>
      <c r="E35" s="619"/>
      <c r="F35" s="619"/>
      <c r="G35" s="619"/>
      <c r="H35" s="619"/>
      <c r="I35" s="619"/>
      <c r="J35" s="619"/>
      <c r="K35" s="619"/>
      <c r="L35" s="619"/>
      <c r="M35" s="619"/>
      <c r="N35" s="619"/>
      <c r="O35" s="619"/>
      <c r="P35" s="619"/>
      <c r="Q35" s="620"/>
      <c r="R35" s="621">
        <v>1430574</v>
      </c>
      <c r="S35" s="622"/>
      <c r="T35" s="622"/>
      <c r="U35" s="622"/>
      <c r="V35" s="622"/>
      <c r="W35" s="622"/>
      <c r="X35" s="622"/>
      <c r="Y35" s="623"/>
      <c r="Z35" s="659">
        <v>7.2</v>
      </c>
      <c r="AA35" s="659"/>
      <c r="AB35" s="659"/>
      <c r="AC35" s="659"/>
      <c r="AD35" s="660" t="s">
        <v>122</v>
      </c>
      <c r="AE35" s="660"/>
      <c r="AF35" s="660"/>
      <c r="AG35" s="660"/>
      <c r="AH35" s="660"/>
      <c r="AI35" s="660"/>
      <c r="AJ35" s="660"/>
      <c r="AK35" s="660"/>
      <c r="AL35" s="624" t="s">
        <v>122</v>
      </c>
      <c r="AM35" s="625"/>
      <c r="AN35" s="625"/>
      <c r="AO35" s="661"/>
      <c r="AP35" s="210"/>
      <c r="AQ35" s="673" t="s">
        <v>313</v>
      </c>
      <c r="AR35" s="674"/>
      <c r="AS35" s="674"/>
      <c r="AT35" s="674"/>
      <c r="AU35" s="674"/>
      <c r="AV35" s="674"/>
      <c r="AW35" s="674"/>
      <c r="AX35" s="674"/>
      <c r="AY35" s="674"/>
      <c r="AZ35" s="674"/>
      <c r="BA35" s="674"/>
      <c r="BB35" s="674"/>
      <c r="BC35" s="674"/>
      <c r="BD35" s="674"/>
      <c r="BE35" s="674"/>
      <c r="BF35" s="675"/>
      <c r="BG35" s="673" t="s">
        <v>314</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315</v>
      </c>
      <c r="CE35" s="619"/>
      <c r="CF35" s="619"/>
      <c r="CG35" s="619"/>
      <c r="CH35" s="619"/>
      <c r="CI35" s="619"/>
      <c r="CJ35" s="619"/>
      <c r="CK35" s="619"/>
      <c r="CL35" s="619"/>
      <c r="CM35" s="619"/>
      <c r="CN35" s="619"/>
      <c r="CO35" s="619"/>
      <c r="CP35" s="619"/>
      <c r="CQ35" s="620"/>
      <c r="CR35" s="621">
        <v>81444</v>
      </c>
      <c r="CS35" s="634"/>
      <c r="CT35" s="634"/>
      <c r="CU35" s="634"/>
      <c r="CV35" s="634"/>
      <c r="CW35" s="634"/>
      <c r="CX35" s="634"/>
      <c r="CY35" s="635"/>
      <c r="CZ35" s="624">
        <v>0.4</v>
      </c>
      <c r="DA35" s="636"/>
      <c r="DB35" s="636"/>
      <c r="DC35" s="637"/>
      <c r="DD35" s="627">
        <v>64123</v>
      </c>
      <c r="DE35" s="634"/>
      <c r="DF35" s="634"/>
      <c r="DG35" s="634"/>
      <c r="DH35" s="634"/>
      <c r="DI35" s="634"/>
      <c r="DJ35" s="634"/>
      <c r="DK35" s="635"/>
      <c r="DL35" s="627">
        <v>32694</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316</v>
      </c>
      <c r="C36" s="619"/>
      <c r="D36" s="619"/>
      <c r="E36" s="619"/>
      <c r="F36" s="619"/>
      <c r="G36" s="619"/>
      <c r="H36" s="619"/>
      <c r="I36" s="619"/>
      <c r="J36" s="619"/>
      <c r="K36" s="619"/>
      <c r="L36" s="619"/>
      <c r="M36" s="619"/>
      <c r="N36" s="619"/>
      <c r="O36" s="619"/>
      <c r="P36" s="619"/>
      <c r="Q36" s="620"/>
      <c r="R36" s="621">
        <v>1033367</v>
      </c>
      <c r="S36" s="622"/>
      <c r="T36" s="622"/>
      <c r="U36" s="622"/>
      <c r="V36" s="622"/>
      <c r="W36" s="622"/>
      <c r="X36" s="622"/>
      <c r="Y36" s="623"/>
      <c r="Z36" s="659">
        <v>5.2</v>
      </c>
      <c r="AA36" s="659"/>
      <c r="AB36" s="659"/>
      <c r="AC36" s="659"/>
      <c r="AD36" s="660" t="s">
        <v>122</v>
      </c>
      <c r="AE36" s="660"/>
      <c r="AF36" s="660"/>
      <c r="AG36" s="660"/>
      <c r="AH36" s="660"/>
      <c r="AI36" s="660"/>
      <c r="AJ36" s="660"/>
      <c r="AK36" s="660"/>
      <c r="AL36" s="624" t="s">
        <v>122</v>
      </c>
      <c r="AM36" s="625"/>
      <c r="AN36" s="625"/>
      <c r="AO36" s="661"/>
      <c r="AP36" s="210"/>
      <c r="AQ36" s="670" t="s">
        <v>317</v>
      </c>
      <c r="AR36" s="671"/>
      <c r="AS36" s="671"/>
      <c r="AT36" s="671"/>
      <c r="AU36" s="671"/>
      <c r="AV36" s="671"/>
      <c r="AW36" s="671"/>
      <c r="AX36" s="671"/>
      <c r="AY36" s="672"/>
      <c r="AZ36" s="676">
        <v>1294565</v>
      </c>
      <c r="BA36" s="677"/>
      <c r="BB36" s="677"/>
      <c r="BC36" s="677"/>
      <c r="BD36" s="677"/>
      <c r="BE36" s="677"/>
      <c r="BF36" s="678"/>
      <c r="BG36" s="679" t="s">
        <v>318</v>
      </c>
      <c r="BH36" s="680"/>
      <c r="BI36" s="680"/>
      <c r="BJ36" s="680"/>
      <c r="BK36" s="680"/>
      <c r="BL36" s="680"/>
      <c r="BM36" s="680"/>
      <c r="BN36" s="680"/>
      <c r="BO36" s="680"/>
      <c r="BP36" s="680"/>
      <c r="BQ36" s="680"/>
      <c r="BR36" s="680"/>
      <c r="BS36" s="680"/>
      <c r="BT36" s="680"/>
      <c r="BU36" s="681"/>
      <c r="BV36" s="676">
        <v>63296</v>
      </c>
      <c r="BW36" s="677"/>
      <c r="BX36" s="677"/>
      <c r="BY36" s="677"/>
      <c r="BZ36" s="677"/>
      <c r="CA36" s="677"/>
      <c r="CB36" s="678"/>
      <c r="CD36" s="618" t="s">
        <v>319</v>
      </c>
      <c r="CE36" s="619"/>
      <c r="CF36" s="619"/>
      <c r="CG36" s="619"/>
      <c r="CH36" s="619"/>
      <c r="CI36" s="619"/>
      <c r="CJ36" s="619"/>
      <c r="CK36" s="619"/>
      <c r="CL36" s="619"/>
      <c r="CM36" s="619"/>
      <c r="CN36" s="619"/>
      <c r="CO36" s="619"/>
      <c r="CP36" s="619"/>
      <c r="CQ36" s="620"/>
      <c r="CR36" s="621">
        <v>2037571</v>
      </c>
      <c r="CS36" s="622"/>
      <c r="CT36" s="622"/>
      <c r="CU36" s="622"/>
      <c r="CV36" s="622"/>
      <c r="CW36" s="622"/>
      <c r="CX36" s="622"/>
      <c r="CY36" s="623"/>
      <c r="CZ36" s="624">
        <v>10.7</v>
      </c>
      <c r="DA36" s="636"/>
      <c r="DB36" s="636"/>
      <c r="DC36" s="637"/>
      <c r="DD36" s="627">
        <v>1454858</v>
      </c>
      <c r="DE36" s="622"/>
      <c r="DF36" s="622"/>
      <c r="DG36" s="622"/>
      <c r="DH36" s="622"/>
      <c r="DI36" s="622"/>
      <c r="DJ36" s="622"/>
      <c r="DK36" s="623"/>
      <c r="DL36" s="627">
        <v>1008627</v>
      </c>
      <c r="DM36" s="622"/>
      <c r="DN36" s="622"/>
      <c r="DO36" s="622"/>
      <c r="DP36" s="622"/>
      <c r="DQ36" s="622"/>
      <c r="DR36" s="622"/>
      <c r="DS36" s="622"/>
      <c r="DT36" s="622"/>
      <c r="DU36" s="622"/>
      <c r="DV36" s="623"/>
      <c r="DW36" s="624">
        <v>12.1</v>
      </c>
      <c r="DX36" s="636"/>
      <c r="DY36" s="636"/>
      <c r="DZ36" s="636"/>
      <c r="EA36" s="636"/>
      <c r="EB36" s="636"/>
      <c r="EC36" s="648"/>
    </row>
    <row r="37" spans="2:133" ht="11.25" customHeight="1" x14ac:dyDescent="0.15">
      <c r="B37" s="618" t="s">
        <v>320</v>
      </c>
      <c r="C37" s="619"/>
      <c r="D37" s="619"/>
      <c r="E37" s="619"/>
      <c r="F37" s="619"/>
      <c r="G37" s="619"/>
      <c r="H37" s="619"/>
      <c r="I37" s="619"/>
      <c r="J37" s="619"/>
      <c r="K37" s="619"/>
      <c r="L37" s="619"/>
      <c r="M37" s="619"/>
      <c r="N37" s="619"/>
      <c r="O37" s="619"/>
      <c r="P37" s="619"/>
      <c r="Q37" s="620"/>
      <c r="R37" s="621">
        <v>160568</v>
      </c>
      <c r="S37" s="622"/>
      <c r="T37" s="622"/>
      <c r="U37" s="622"/>
      <c r="V37" s="622"/>
      <c r="W37" s="622"/>
      <c r="X37" s="622"/>
      <c r="Y37" s="623"/>
      <c r="Z37" s="659">
        <v>0.8</v>
      </c>
      <c r="AA37" s="659"/>
      <c r="AB37" s="659"/>
      <c r="AC37" s="659"/>
      <c r="AD37" s="660">
        <v>22</v>
      </c>
      <c r="AE37" s="660"/>
      <c r="AF37" s="660"/>
      <c r="AG37" s="660"/>
      <c r="AH37" s="660"/>
      <c r="AI37" s="660"/>
      <c r="AJ37" s="660"/>
      <c r="AK37" s="660"/>
      <c r="AL37" s="624">
        <v>0</v>
      </c>
      <c r="AM37" s="625"/>
      <c r="AN37" s="625"/>
      <c r="AO37" s="661"/>
      <c r="AQ37" s="654" t="s">
        <v>321</v>
      </c>
      <c r="AR37" s="655"/>
      <c r="AS37" s="655"/>
      <c r="AT37" s="655"/>
      <c r="AU37" s="655"/>
      <c r="AV37" s="655"/>
      <c r="AW37" s="655"/>
      <c r="AX37" s="655"/>
      <c r="AY37" s="656"/>
      <c r="AZ37" s="621">
        <v>60470</v>
      </c>
      <c r="BA37" s="622"/>
      <c r="BB37" s="622"/>
      <c r="BC37" s="622"/>
      <c r="BD37" s="634"/>
      <c r="BE37" s="634"/>
      <c r="BF37" s="657"/>
      <c r="BG37" s="618" t="s">
        <v>322</v>
      </c>
      <c r="BH37" s="619"/>
      <c r="BI37" s="619"/>
      <c r="BJ37" s="619"/>
      <c r="BK37" s="619"/>
      <c r="BL37" s="619"/>
      <c r="BM37" s="619"/>
      <c r="BN37" s="619"/>
      <c r="BO37" s="619"/>
      <c r="BP37" s="619"/>
      <c r="BQ37" s="619"/>
      <c r="BR37" s="619"/>
      <c r="BS37" s="619"/>
      <c r="BT37" s="619"/>
      <c r="BU37" s="620"/>
      <c r="BV37" s="621">
        <v>-33696</v>
      </c>
      <c r="BW37" s="622"/>
      <c r="BX37" s="622"/>
      <c r="BY37" s="622"/>
      <c r="BZ37" s="622"/>
      <c r="CA37" s="622"/>
      <c r="CB37" s="658"/>
      <c r="CD37" s="618" t="s">
        <v>323</v>
      </c>
      <c r="CE37" s="619"/>
      <c r="CF37" s="619"/>
      <c r="CG37" s="619"/>
      <c r="CH37" s="619"/>
      <c r="CI37" s="619"/>
      <c r="CJ37" s="619"/>
      <c r="CK37" s="619"/>
      <c r="CL37" s="619"/>
      <c r="CM37" s="619"/>
      <c r="CN37" s="619"/>
      <c r="CO37" s="619"/>
      <c r="CP37" s="619"/>
      <c r="CQ37" s="620"/>
      <c r="CR37" s="621">
        <v>798696</v>
      </c>
      <c r="CS37" s="634"/>
      <c r="CT37" s="634"/>
      <c r="CU37" s="634"/>
      <c r="CV37" s="634"/>
      <c r="CW37" s="634"/>
      <c r="CX37" s="634"/>
      <c r="CY37" s="635"/>
      <c r="CZ37" s="624">
        <v>4.2</v>
      </c>
      <c r="DA37" s="636"/>
      <c r="DB37" s="636"/>
      <c r="DC37" s="637"/>
      <c r="DD37" s="627">
        <v>798212</v>
      </c>
      <c r="DE37" s="634"/>
      <c r="DF37" s="634"/>
      <c r="DG37" s="634"/>
      <c r="DH37" s="634"/>
      <c r="DI37" s="634"/>
      <c r="DJ37" s="634"/>
      <c r="DK37" s="635"/>
      <c r="DL37" s="627">
        <v>708338</v>
      </c>
      <c r="DM37" s="634"/>
      <c r="DN37" s="634"/>
      <c r="DO37" s="634"/>
      <c r="DP37" s="634"/>
      <c r="DQ37" s="634"/>
      <c r="DR37" s="634"/>
      <c r="DS37" s="634"/>
      <c r="DT37" s="634"/>
      <c r="DU37" s="634"/>
      <c r="DV37" s="635"/>
      <c r="DW37" s="624">
        <v>8.5</v>
      </c>
      <c r="DX37" s="636"/>
      <c r="DY37" s="636"/>
      <c r="DZ37" s="636"/>
      <c r="EA37" s="636"/>
      <c r="EB37" s="636"/>
      <c r="EC37" s="648"/>
    </row>
    <row r="38" spans="2:133" ht="11.25" customHeight="1" x14ac:dyDescent="0.15">
      <c r="B38" s="618" t="s">
        <v>324</v>
      </c>
      <c r="C38" s="619"/>
      <c r="D38" s="619"/>
      <c r="E38" s="619"/>
      <c r="F38" s="619"/>
      <c r="G38" s="619"/>
      <c r="H38" s="619"/>
      <c r="I38" s="619"/>
      <c r="J38" s="619"/>
      <c r="K38" s="619"/>
      <c r="L38" s="619"/>
      <c r="M38" s="619"/>
      <c r="N38" s="619"/>
      <c r="O38" s="619"/>
      <c r="P38" s="619"/>
      <c r="Q38" s="620"/>
      <c r="R38" s="621">
        <v>296946</v>
      </c>
      <c r="S38" s="622"/>
      <c r="T38" s="622"/>
      <c r="U38" s="622"/>
      <c r="V38" s="622"/>
      <c r="W38" s="622"/>
      <c r="X38" s="622"/>
      <c r="Y38" s="623"/>
      <c r="Z38" s="659">
        <v>1.5</v>
      </c>
      <c r="AA38" s="659"/>
      <c r="AB38" s="659"/>
      <c r="AC38" s="659"/>
      <c r="AD38" s="660" t="s">
        <v>122</v>
      </c>
      <c r="AE38" s="660"/>
      <c r="AF38" s="660"/>
      <c r="AG38" s="660"/>
      <c r="AH38" s="660"/>
      <c r="AI38" s="660"/>
      <c r="AJ38" s="660"/>
      <c r="AK38" s="660"/>
      <c r="AL38" s="624" t="s">
        <v>122</v>
      </c>
      <c r="AM38" s="625"/>
      <c r="AN38" s="625"/>
      <c r="AO38" s="661"/>
      <c r="AQ38" s="654" t="s">
        <v>325</v>
      </c>
      <c r="AR38" s="655"/>
      <c r="AS38" s="655"/>
      <c r="AT38" s="655"/>
      <c r="AU38" s="655"/>
      <c r="AV38" s="655"/>
      <c r="AW38" s="655"/>
      <c r="AX38" s="655"/>
      <c r="AY38" s="656"/>
      <c r="AZ38" s="621">
        <v>46519</v>
      </c>
      <c r="BA38" s="622"/>
      <c r="BB38" s="622"/>
      <c r="BC38" s="622"/>
      <c r="BD38" s="634"/>
      <c r="BE38" s="634"/>
      <c r="BF38" s="657"/>
      <c r="BG38" s="618" t="s">
        <v>326</v>
      </c>
      <c r="BH38" s="619"/>
      <c r="BI38" s="619"/>
      <c r="BJ38" s="619"/>
      <c r="BK38" s="619"/>
      <c r="BL38" s="619"/>
      <c r="BM38" s="619"/>
      <c r="BN38" s="619"/>
      <c r="BO38" s="619"/>
      <c r="BP38" s="619"/>
      <c r="BQ38" s="619"/>
      <c r="BR38" s="619"/>
      <c r="BS38" s="619"/>
      <c r="BT38" s="619"/>
      <c r="BU38" s="620"/>
      <c r="BV38" s="621">
        <v>4415</v>
      </c>
      <c r="BW38" s="622"/>
      <c r="BX38" s="622"/>
      <c r="BY38" s="622"/>
      <c r="BZ38" s="622"/>
      <c r="CA38" s="622"/>
      <c r="CB38" s="658"/>
      <c r="CD38" s="618" t="s">
        <v>327</v>
      </c>
      <c r="CE38" s="619"/>
      <c r="CF38" s="619"/>
      <c r="CG38" s="619"/>
      <c r="CH38" s="619"/>
      <c r="CI38" s="619"/>
      <c r="CJ38" s="619"/>
      <c r="CK38" s="619"/>
      <c r="CL38" s="619"/>
      <c r="CM38" s="619"/>
      <c r="CN38" s="619"/>
      <c r="CO38" s="619"/>
      <c r="CP38" s="619"/>
      <c r="CQ38" s="620"/>
      <c r="CR38" s="621">
        <v>1232845</v>
      </c>
      <c r="CS38" s="622"/>
      <c r="CT38" s="622"/>
      <c r="CU38" s="622"/>
      <c r="CV38" s="622"/>
      <c r="CW38" s="622"/>
      <c r="CX38" s="622"/>
      <c r="CY38" s="623"/>
      <c r="CZ38" s="624">
        <v>6.5</v>
      </c>
      <c r="DA38" s="636"/>
      <c r="DB38" s="636"/>
      <c r="DC38" s="637"/>
      <c r="DD38" s="627">
        <v>1011061</v>
      </c>
      <c r="DE38" s="622"/>
      <c r="DF38" s="622"/>
      <c r="DG38" s="622"/>
      <c r="DH38" s="622"/>
      <c r="DI38" s="622"/>
      <c r="DJ38" s="622"/>
      <c r="DK38" s="623"/>
      <c r="DL38" s="627">
        <v>775231</v>
      </c>
      <c r="DM38" s="622"/>
      <c r="DN38" s="622"/>
      <c r="DO38" s="622"/>
      <c r="DP38" s="622"/>
      <c r="DQ38" s="622"/>
      <c r="DR38" s="622"/>
      <c r="DS38" s="622"/>
      <c r="DT38" s="622"/>
      <c r="DU38" s="622"/>
      <c r="DV38" s="623"/>
      <c r="DW38" s="624">
        <v>9.3000000000000007</v>
      </c>
      <c r="DX38" s="636"/>
      <c r="DY38" s="636"/>
      <c r="DZ38" s="636"/>
      <c r="EA38" s="636"/>
      <c r="EB38" s="636"/>
      <c r="EC38" s="648"/>
    </row>
    <row r="39" spans="2:133" ht="11.25" customHeight="1" x14ac:dyDescent="0.15">
      <c r="B39" s="618" t="s">
        <v>328</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329</v>
      </c>
      <c r="AR39" s="655"/>
      <c r="AS39" s="655"/>
      <c r="AT39" s="655"/>
      <c r="AU39" s="655"/>
      <c r="AV39" s="655"/>
      <c r="AW39" s="655"/>
      <c r="AX39" s="655"/>
      <c r="AY39" s="656"/>
      <c r="AZ39" s="621">
        <v>1250</v>
      </c>
      <c r="BA39" s="622"/>
      <c r="BB39" s="622"/>
      <c r="BC39" s="622"/>
      <c r="BD39" s="634"/>
      <c r="BE39" s="634"/>
      <c r="BF39" s="657"/>
      <c r="BG39" s="618" t="s">
        <v>330</v>
      </c>
      <c r="BH39" s="619"/>
      <c r="BI39" s="619"/>
      <c r="BJ39" s="619"/>
      <c r="BK39" s="619"/>
      <c r="BL39" s="619"/>
      <c r="BM39" s="619"/>
      <c r="BN39" s="619"/>
      <c r="BO39" s="619"/>
      <c r="BP39" s="619"/>
      <c r="BQ39" s="619"/>
      <c r="BR39" s="619"/>
      <c r="BS39" s="619"/>
      <c r="BT39" s="619"/>
      <c r="BU39" s="620"/>
      <c r="BV39" s="621">
        <v>7321</v>
      </c>
      <c r="BW39" s="622"/>
      <c r="BX39" s="622"/>
      <c r="BY39" s="622"/>
      <c r="BZ39" s="622"/>
      <c r="CA39" s="622"/>
      <c r="CB39" s="658"/>
      <c r="CD39" s="618" t="s">
        <v>331</v>
      </c>
      <c r="CE39" s="619"/>
      <c r="CF39" s="619"/>
      <c r="CG39" s="619"/>
      <c r="CH39" s="619"/>
      <c r="CI39" s="619"/>
      <c r="CJ39" s="619"/>
      <c r="CK39" s="619"/>
      <c r="CL39" s="619"/>
      <c r="CM39" s="619"/>
      <c r="CN39" s="619"/>
      <c r="CO39" s="619"/>
      <c r="CP39" s="619"/>
      <c r="CQ39" s="620"/>
      <c r="CR39" s="621">
        <v>1911651</v>
      </c>
      <c r="CS39" s="634"/>
      <c r="CT39" s="634"/>
      <c r="CU39" s="634"/>
      <c r="CV39" s="634"/>
      <c r="CW39" s="634"/>
      <c r="CX39" s="634"/>
      <c r="CY39" s="635"/>
      <c r="CZ39" s="624">
        <v>10</v>
      </c>
      <c r="DA39" s="636"/>
      <c r="DB39" s="636"/>
      <c r="DC39" s="637"/>
      <c r="DD39" s="627">
        <v>1908507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332</v>
      </c>
      <c r="C40" s="619"/>
      <c r="D40" s="619"/>
      <c r="E40" s="619"/>
      <c r="F40" s="619"/>
      <c r="G40" s="619"/>
      <c r="H40" s="619"/>
      <c r="I40" s="619"/>
      <c r="J40" s="619"/>
      <c r="K40" s="619"/>
      <c r="L40" s="619"/>
      <c r="M40" s="619"/>
      <c r="N40" s="619"/>
      <c r="O40" s="619"/>
      <c r="P40" s="619"/>
      <c r="Q40" s="620"/>
      <c r="R40" s="621">
        <v>23146</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333</v>
      </c>
      <c r="AR40" s="655"/>
      <c r="AS40" s="655"/>
      <c r="AT40" s="655"/>
      <c r="AU40" s="655"/>
      <c r="AV40" s="655"/>
      <c r="AW40" s="655"/>
      <c r="AX40" s="655"/>
      <c r="AY40" s="656"/>
      <c r="AZ40" s="621" t="s">
        <v>122</v>
      </c>
      <c r="BA40" s="622"/>
      <c r="BB40" s="622"/>
      <c r="BC40" s="622"/>
      <c r="BD40" s="634"/>
      <c r="BE40" s="634"/>
      <c r="BF40" s="657"/>
      <c r="BG40" s="662" t="s">
        <v>334</v>
      </c>
      <c r="BH40" s="663"/>
      <c r="BI40" s="663"/>
      <c r="BJ40" s="663"/>
      <c r="BK40" s="663"/>
      <c r="BL40" s="211"/>
      <c r="BM40" s="619" t="s">
        <v>335</v>
      </c>
      <c r="BN40" s="619"/>
      <c r="BO40" s="619"/>
      <c r="BP40" s="619"/>
      <c r="BQ40" s="619"/>
      <c r="BR40" s="619"/>
      <c r="BS40" s="619"/>
      <c r="BT40" s="619"/>
      <c r="BU40" s="620"/>
      <c r="BV40" s="621">
        <v>73</v>
      </c>
      <c r="BW40" s="622"/>
      <c r="BX40" s="622"/>
      <c r="BY40" s="622"/>
      <c r="BZ40" s="622"/>
      <c r="CA40" s="622"/>
      <c r="CB40" s="658"/>
      <c r="CD40" s="618" t="s">
        <v>336</v>
      </c>
      <c r="CE40" s="619"/>
      <c r="CF40" s="619"/>
      <c r="CG40" s="619"/>
      <c r="CH40" s="619"/>
      <c r="CI40" s="619"/>
      <c r="CJ40" s="619"/>
      <c r="CK40" s="619"/>
      <c r="CL40" s="619"/>
      <c r="CM40" s="619"/>
      <c r="CN40" s="619"/>
      <c r="CO40" s="619"/>
      <c r="CP40" s="619"/>
      <c r="CQ40" s="620"/>
      <c r="CR40" s="621">
        <v>8162</v>
      </c>
      <c r="CS40" s="622"/>
      <c r="CT40" s="622"/>
      <c r="CU40" s="622"/>
      <c r="CV40" s="622"/>
      <c r="CW40" s="622"/>
      <c r="CX40" s="622"/>
      <c r="CY40" s="623"/>
      <c r="CZ40" s="624">
        <v>0</v>
      </c>
      <c r="DA40" s="636"/>
      <c r="DB40" s="636"/>
      <c r="DC40" s="637"/>
      <c r="DD40" s="627">
        <v>8162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337</v>
      </c>
      <c r="C41" s="603"/>
      <c r="D41" s="603"/>
      <c r="E41" s="603"/>
      <c r="F41" s="603"/>
      <c r="G41" s="603"/>
      <c r="H41" s="603"/>
      <c r="I41" s="603"/>
      <c r="J41" s="603"/>
      <c r="K41" s="603"/>
      <c r="L41" s="603"/>
      <c r="M41" s="603"/>
      <c r="N41" s="603"/>
      <c r="O41" s="603"/>
      <c r="P41" s="603"/>
      <c r="Q41" s="604"/>
      <c r="R41" s="605">
        <v>19973736</v>
      </c>
      <c r="S41" s="646"/>
      <c r="T41" s="646"/>
      <c r="U41" s="646"/>
      <c r="V41" s="646"/>
      <c r="W41" s="646"/>
      <c r="X41" s="646"/>
      <c r="Y41" s="649"/>
      <c r="Z41" s="650">
        <v>100</v>
      </c>
      <c r="AA41" s="650"/>
      <c r="AB41" s="650"/>
      <c r="AC41" s="650"/>
      <c r="AD41" s="651">
        <v>8280044</v>
      </c>
      <c r="AE41" s="651"/>
      <c r="AF41" s="651"/>
      <c r="AG41" s="651"/>
      <c r="AH41" s="651"/>
      <c r="AI41" s="651"/>
      <c r="AJ41" s="651"/>
      <c r="AK41" s="651"/>
      <c r="AL41" s="608">
        <v>100</v>
      </c>
      <c r="AM41" s="652"/>
      <c r="AN41" s="652"/>
      <c r="AO41" s="653"/>
      <c r="AQ41" s="654" t="s">
        <v>338</v>
      </c>
      <c r="AR41" s="655"/>
      <c r="AS41" s="655"/>
      <c r="AT41" s="655"/>
      <c r="AU41" s="655"/>
      <c r="AV41" s="655"/>
      <c r="AW41" s="655"/>
      <c r="AX41" s="655"/>
      <c r="AY41" s="656"/>
      <c r="AZ41" s="621">
        <v>442456</v>
      </c>
      <c r="BA41" s="622"/>
      <c r="BB41" s="622"/>
      <c r="BC41" s="622"/>
      <c r="BD41" s="634"/>
      <c r="BE41" s="634"/>
      <c r="BF41" s="657"/>
      <c r="BG41" s="662"/>
      <c r="BH41" s="663"/>
      <c r="BI41" s="663"/>
      <c r="BJ41" s="663"/>
      <c r="BK41" s="663"/>
      <c r="BL41" s="211"/>
      <c r="BM41" s="619" t="s">
        <v>339</v>
      </c>
      <c r="BN41" s="619"/>
      <c r="BO41" s="619"/>
      <c r="BP41" s="619"/>
      <c r="BQ41" s="619"/>
      <c r="BR41" s="619"/>
      <c r="BS41" s="619"/>
      <c r="BT41" s="619"/>
      <c r="BU41" s="620"/>
      <c r="BV41" s="621">
        <v>1</v>
      </c>
      <c r="BW41" s="622"/>
      <c r="BX41" s="622"/>
      <c r="BY41" s="622"/>
      <c r="BZ41" s="622"/>
      <c r="CA41" s="622"/>
      <c r="CB41" s="658"/>
      <c r="CD41" s="618" t="s">
        <v>340</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341</v>
      </c>
      <c r="AR42" s="667"/>
      <c r="AS42" s="667"/>
      <c r="AT42" s="667"/>
      <c r="AU42" s="667"/>
      <c r="AV42" s="667"/>
      <c r="AW42" s="667"/>
      <c r="AX42" s="667"/>
      <c r="AY42" s="668"/>
      <c r="AZ42" s="605">
        <v>743870</v>
      </c>
      <c r="BA42" s="646"/>
      <c r="BB42" s="646"/>
      <c r="BC42" s="646"/>
      <c r="BD42" s="606"/>
      <c r="BE42" s="606"/>
      <c r="BF42" s="669"/>
      <c r="BG42" s="664"/>
      <c r="BH42" s="665"/>
      <c r="BI42" s="665"/>
      <c r="BJ42" s="665"/>
      <c r="BK42" s="665"/>
      <c r="BL42" s="212"/>
      <c r="BM42" s="603" t="s">
        <v>342</v>
      </c>
      <c r="BN42" s="603"/>
      <c r="BO42" s="603"/>
      <c r="BP42" s="603"/>
      <c r="BQ42" s="603"/>
      <c r="BR42" s="603"/>
      <c r="BS42" s="603"/>
      <c r="BT42" s="603"/>
      <c r="BU42" s="604"/>
      <c r="BV42" s="605">
        <v>380</v>
      </c>
      <c r="BW42" s="646"/>
      <c r="BX42" s="646"/>
      <c r="BY42" s="646"/>
      <c r="BZ42" s="646"/>
      <c r="CA42" s="646"/>
      <c r="CB42" s="647"/>
      <c r="CD42" s="618" t="s">
        <v>343</v>
      </c>
      <c r="CE42" s="619"/>
      <c r="CF42" s="619"/>
      <c r="CG42" s="619"/>
      <c r="CH42" s="619"/>
      <c r="CI42" s="619"/>
      <c r="CJ42" s="619"/>
      <c r="CK42" s="619"/>
      <c r="CL42" s="619"/>
      <c r="CM42" s="619"/>
      <c r="CN42" s="619"/>
      <c r="CO42" s="619"/>
      <c r="CP42" s="619"/>
      <c r="CQ42" s="620"/>
      <c r="CR42" s="621">
        <v>1335116</v>
      </c>
      <c r="CS42" s="634"/>
      <c r="CT42" s="634"/>
      <c r="CU42" s="634"/>
      <c r="CV42" s="634"/>
      <c r="CW42" s="634"/>
      <c r="CX42" s="634"/>
      <c r="CY42" s="635"/>
      <c r="CZ42" s="624">
        <v>7</v>
      </c>
      <c r="DA42" s="636"/>
      <c r="DB42" s="636"/>
      <c r="DC42" s="637"/>
      <c r="DD42" s="627">
        <v>246095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344</v>
      </c>
      <c r="CD43" s="618" t="s">
        <v>345</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346</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294</v>
      </c>
      <c r="CE44" s="641"/>
      <c r="CF44" s="618" t="s">
        <v>347</v>
      </c>
      <c r="CG44" s="619"/>
      <c r="CH44" s="619"/>
      <c r="CI44" s="619"/>
      <c r="CJ44" s="619"/>
      <c r="CK44" s="619"/>
      <c r="CL44" s="619"/>
      <c r="CM44" s="619"/>
      <c r="CN44" s="619"/>
      <c r="CO44" s="619"/>
      <c r="CP44" s="619"/>
      <c r="CQ44" s="620"/>
      <c r="CR44" s="621">
        <v>1317368</v>
      </c>
      <c r="CS44" s="622"/>
      <c r="CT44" s="622"/>
      <c r="CU44" s="622"/>
      <c r="CV44" s="622"/>
      <c r="CW44" s="622"/>
      <c r="CX44" s="622"/>
      <c r="CY44" s="623"/>
      <c r="CZ44" s="624">
        <v>6.9</v>
      </c>
      <c r="DA44" s="625"/>
      <c r="DB44" s="625"/>
      <c r="DC44" s="626"/>
      <c r="DD44" s="627">
        <v>245747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348</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349</v>
      </c>
      <c r="CG45" s="619"/>
      <c r="CH45" s="619"/>
      <c r="CI45" s="619"/>
      <c r="CJ45" s="619"/>
      <c r="CK45" s="619"/>
      <c r="CL45" s="619"/>
      <c r="CM45" s="619"/>
      <c r="CN45" s="619"/>
      <c r="CO45" s="619"/>
      <c r="CP45" s="619"/>
      <c r="CQ45" s="620"/>
      <c r="CR45" s="621">
        <v>999327</v>
      </c>
      <c r="CS45" s="634"/>
      <c r="CT45" s="634"/>
      <c r="CU45" s="634"/>
      <c r="CV45" s="634"/>
      <c r="CW45" s="634"/>
      <c r="CX45" s="634"/>
      <c r="CY45" s="635"/>
      <c r="CZ45" s="624">
        <v>5.3</v>
      </c>
      <c r="DA45" s="636"/>
      <c r="DB45" s="636"/>
      <c r="DC45" s="637"/>
      <c r="DD45" s="627">
        <v>24605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350</v>
      </c>
      <c r="CG46" s="619"/>
      <c r="CH46" s="619"/>
      <c r="CI46" s="619"/>
      <c r="CJ46" s="619"/>
      <c r="CK46" s="619"/>
      <c r="CL46" s="619"/>
      <c r="CM46" s="619"/>
      <c r="CN46" s="619"/>
      <c r="CO46" s="619"/>
      <c r="CP46" s="619"/>
      <c r="CQ46" s="620"/>
      <c r="CR46" s="621">
        <v>318041</v>
      </c>
      <c r="CS46" s="622"/>
      <c r="CT46" s="622"/>
      <c r="CU46" s="622"/>
      <c r="CV46" s="622"/>
      <c r="CW46" s="622"/>
      <c r="CX46" s="622"/>
      <c r="CY46" s="623"/>
      <c r="CZ46" s="624">
        <v>1.7</v>
      </c>
      <c r="DA46" s="625"/>
      <c r="DB46" s="625"/>
      <c r="DC46" s="626"/>
      <c r="DD46" s="627">
        <v>221142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351</v>
      </c>
      <c r="CG47" s="619"/>
      <c r="CH47" s="619"/>
      <c r="CI47" s="619"/>
      <c r="CJ47" s="619"/>
      <c r="CK47" s="619"/>
      <c r="CL47" s="619"/>
      <c r="CM47" s="619"/>
      <c r="CN47" s="619"/>
      <c r="CO47" s="619"/>
      <c r="CP47" s="619"/>
      <c r="CQ47" s="620"/>
      <c r="CR47" s="621">
        <v>17748</v>
      </c>
      <c r="CS47" s="634"/>
      <c r="CT47" s="634"/>
      <c r="CU47" s="634"/>
      <c r="CV47" s="634"/>
      <c r="CW47" s="634"/>
      <c r="CX47" s="634"/>
      <c r="CY47" s="635"/>
      <c r="CZ47" s="624">
        <v>0.1</v>
      </c>
      <c r="DA47" s="636"/>
      <c r="DB47" s="636"/>
      <c r="DC47" s="637"/>
      <c r="DD47" s="627">
        <v>348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352</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353</v>
      </c>
      <c r="CE49" s="603"/>
      <c r="CF49" s="603"/>
      <c r="CG49" s="603"/>
      <c r="CH49" s="603"/>
      <c r="CI49" s="603"/>
      <c r="CJ49" s="603"/>
      <c r="CK49" s="603"/>
      <c r="CL49" s="603"/>
      <c r="CM49" s="603"/>
      <c r="CN49" s="603"/>
      <c r="CO49" s="603"/>
      <c r="CP49" s="603"/>
      <c r="CQ49" s="604"/>
      <c r="CR49" s="605">
        <v>19032730</v>
      </c>
      <c r="CS49" s="606"/>
      <c r="CT49" s="606"/>
      <c r="CU49" s="606"/>
      <c r="CV49" s="606"/>
      <c r="CW49" s="606"/>
      <c r="CX49" s="606"/>
      <c r="CY49" s="607"/>
      <c r="CZ49" s="608">
        <v>100</v>
      </c>
      <c r="DA49" s="609"/>
      <c r="DB49" s="609"/>
      <c r="DC49" s="610"/>
      <c r="DD49" s="611">
        <v>12064921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RXGyvP9xdHCBZ1Zn2fwlm06aBVto1mLyZne9fBY8KMp5+OxTqKpnMgdL2RJMpKKSqNDV4Uj5mCT0NBzY4+QXQ==" saltValue="P4V9szn6xfB5j5gKRz7+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354</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355</v>
      </c>
      <c r="DK2" s="1092"/>
      <c r="DL2" s="1092"/>
      <c r="DM2" s="1092"/>
      <c r="DN2" s="1092"/>
      <c r="DO2" s="1093"/>
      <c r="DP2" s="216"/>
      <c r="DQ2" s="1091" t="s">
        <v>356</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359</v>
      </c>
      <c r="B5" s="996"/>
      <c r="C5" s="996"/>
      <c r="D5" s="996"/>
      <c r="E5" s="996"/>
      <c r="F5" s="996"/>
      <c r="G5" s="996"/>
      <c r="H5" s="996"/>
      <c r="I5" s="996"/>
      <c r="J5" s="996"/>
      <c r="K5" s="996"/>
      <c r="L5" s="996"/>
      <c r="M5" s="996"/>
      <c r="N5" s="996"/>
      <c r="O5" s="996"/>
      <c r="P5" s="997"/>
      <c r="Q5" s="1001" t="s">
        <v>360</v>
      </c>
      <c r="R5" s="1002"/>
      <c r="S5" s="1002"/>
      <c r="T5" s="1002"/>
      <c r="U5" s="1003"/>
      <c r="V5" s="1001" t="s">
        <v>361</v>
      </c>
      <c r="W5" s="1002"/>
      <c r="X5" s="1002"/>
      <c r="Y5" s="1002"/>
      <c r="Z5" s="1003"/>
      <c r="AA5" s="1001" t="s">
        <v>362</v>
      </c>
      <c r="AB5" s="1002"/>
      <c r="AC5" s="1002"/>
      <c r="AD5" s="1002"/>
      <c r="AE5" s="1002"/>
      <c r="AF5" s="1094" t="s">
        <v>363</v>
      </c>
      <c r="AG5" s="1002"/>
      <c r="AH5" s="1002"/>
      <c r="AI5" s="1002"/>
      <c r="AJ5" s="1015"/>
      <c r="AK5" s="1002" t="s">
        <v>364</v>
      </c>
      <c r="AL5" s="1002"/>
      <c r="AM5" s="1002"/>
      <c r="AN5" s="1002"/>
      <c r="AO5" s="1003"/>
      <c r="AP5" s="1001" t="s">
        <v>365</v>
      </c>
      <c r="AQ5" s="1002"/>
      <c r="AR5" s="1002"/>
      <c r="AS5" s="1002"/>
      <c r="AT5" s="1003"/>
      <c r="AU5" s="1001" t="s">
        <v>366</v>
      </c>
      <c r="AV5" s="1002"/>
      <c r="AW5" s="1002"/>
      <c r="AX5" s="1002"/>
      <c r="AY5" s="1015"/>
      <c r="AZ5" s="220"/>
      <c r="BA5" s="220"/>
      <c r="BB5" s="220"/>
      <c r="BC5" s="220"/>
      <c r="BD5" s="220"/>
      <c r="BE5" s="221"/>
      <c r="BF5" s="221"/>
      <c r="BG5" s="221"/>
      <c r="BH5" s="221"/>
      <c r="BI5" s="221"/>
      <c r="BJ5" s="221"/>
      <c r="BK5" s="221"/>
      <c r="BL5" s="221"/>
      <c r="BM5" s="221"/>
      <c r="BN5" s="221"/>
      <c r="BO5" s="221"/>
      <c r="BP5" s="221"/>
      <c r="BQ5" s="995" t="s">
        <v>367</v>
      </c>
      <c r="BR5" s="996"/>
      <c r="BS5" s="996"/>
      <c r="BT5" s="996"/>
      <c r="BU5" s="996"/>
      <c r="BV5" s="996"/>
      <c r="BW5" s="996"/>
      <c r="BX5" s="996"/>
      <c r="BY5" s="996"/>
      <c r="BZ5" s="996"/>
      <c r="CA5" s="996"/>
      <c r="CB5" s="996"/>
      <c r="CC5" s="996"/>
      <c r="CD5" s="996"/>
      <c r="CE5" s="996"/>
      <c r="CF5" s="996"/>
      <c r="CG5" s="997"/>
      <c r="CH5" s="1001" t="s">
        <v>368</v>
      </c>
      <c r="CI5" s="1002"/>
      <c r="CJ5" s="1002"/>
      <c r="CK5" s="1002"/>
      <c r="CL5" s="1003"/>
      <c r="CM5" s="1001" t="s">
        <v>369</v>
      </c>
      <c r="CN5" s="1002"/>
      <c r="CO5" s="1002"/>
      <c r="CP5" s="1002"/>
      <c r="CQ5" s="1003"/>
      <c r="CR5" s="1001" t="s">
        <v>370</v>
      </c>
      <c r="CS5" s="1002"/>
      <c r="CT5" s="1002"/>
      <c r="CU5" s="1002"/>
      <c r="CV5" s="1003"/>
      <c r="CW5" s="1001" t="s">
        <v>371</v>
      </c>
      <c r="CX5" s="1002"/>
      <c r="CY5" s="1002"/>
      <c r="CZ5" s="1002"/>
      <c r="DA5" s="1003"/>
      <c r="DB5" s="1001" t="s">
        <v>372</v>
      </c>
      <c r="DC5" s="1002"/>
      <c r="DD5" s="1002"/>
      <c r="DE5" s="1002"/>
      <c r="DF5" s="1003"/>
      <c r="DG5" s="1084" t="s">
        <v>373</v>
      </c>
      <c r="DH5" s="1085"/>
      <c r="DI5" s="1085"/>
      <c r="DJ5" s="1085"/>
      <c r="DK5" s="1086"/>
      <c r="DL5" s="1084" t="s">
        <v>374</v>
      </c>
      <c r="DM5" s="1085"/>
      <c r="DN5" s="1085"/>
      <c r="DO5" s="1085"/>
      <c r="DP5" s="1086"/>
      <c r="DQ5" s="1001" t="s">
        <v>375</v>
      </c>
      <c r="DR5" s="1002"/>
      <c r="DS5" s="1002"/>
      <c r="DT5" s="1002"/>
      <c r="DU5" s="1003"/>
      <c r="DV5" s="1001" t="s">
        <v>366</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376</v>
      </c>
      <c r="C7" s="1048"/>
      <c r="D7" s="1048"/>
      <c r="E7" s="1048"/>
      <c r="F7" s="1048"/>
      <c r="G7" s="1048"/>
      <c r="H7" s="1048"/>
      <c r="I7" s="1048"/>
      <c r="J7" s="1048"/>
      <c r="K7" s="1048"/>
      <c r="L7" s="1048"/>
      <c r="M7" s="1048"/>
      <c r="N7" s="1048"/>
      <c r="O7" s="1048"/>
      <c r="P7" s="1049"/>
      <c r="Q7" s="1102"/>
      <c r="R7" s="1103"/>
      <c r="S7" s="1103"/>
      <c r="T7" s="1103"/>
      <c r="U7" s="1103"/>
      <c r="V7" s="1103"/>
      <c r="W7" s="1103"/>
      <c r="X7" s="1103"/>
      <c r="Y7" s="1103"/>
      <c r="Z7" s="1103"/>
      <c r="AA7" s="1103"/>
      <c r="AB7" s="1103"/>
      <c r="AC7" s="1103"/>
      <c r="AD7" s="1103"/>
      <c r="AE7" s="1104"/>
      <c r="AF7" s="1105">
        <v>829</v>
      </c>
      <c r="AG7" s="1106"/>
      <c r="AH7" s="1106"/>
      <c r="AI7" s="1106"/>
      <c r="AJ7" s="1107"/>
      <c r="AK7" s="1108"/>
      <c r="AL7" s="1109"/>
      <c r="AM7" s="1109"/>
      <c r="AN7" s="1109"/>
      <c r="AO7" s="1109"/>
      <c r="AP7" s="1109"/>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377</v>
      </c>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v>-1</v>
      </c>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828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359</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366</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c r="R28" s="1051"/>
      <c r="S28" s="1051"/>
      <c r="T28" s="1051"/>
      <c r="U28" s="1051"/>
      <c r="V28" s="1051"/>
      <c r="W28" s="1051"/>
      <c r="X28" s="1051"/>
      <c r="Y28" s="1051"/>
      <c r="Z28" s="1051"/>
      <c r="AA28" s="1051"/>
      <c r="AB28" s="1051"/>
      <c r="AC28" s="1051"/>
      <c r="AD28" s="1051"/>
      <c r="AE28" s="1052"/>
      <c r="AF28" s="1053">
        <v>63</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c r="R29" s="1039"/>
      <c r="S29" s="1039"/>
      <c r="T29" s="1039"/>
      <c r="U29" s="1039"/>
      <c r="V29" s="1039"/>
      <c r="W29" s="1039"/>
      <c r="X29" s="1039"/>
      <c r="Y29" s="1039"/>
      <c r="Z29" s="1039"/>
      <c r="AA29" s="1039"/>
      <c r="AB29" s="1039"/>
      <c r="AC29" s="1039"/>
      <c r="AD29" s="1039"/>
      <c r="AE29" s="1040"/>
      <c r="AF29" s="1035">
        <v>1</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c r="R30" s="1039"/>
      <c r="S30" s="1039"/>
      <c r="T30" s="1039"/>
      <c r="U30" s="1039"/>
      <c r="V30" s="1039"/>
      <c r="W30" s="1039"/>
      <c r="X30" s="1039"/>
      <c r="Y30" s="1039"/>
      <c r="Z30" s="1039"/>
      <c r="AA30" s="1039"/>
      <c r="AB30" s="1039"/>
      <c r="AC30" s="1039"/>
      <c r="AD30" s="1039"/>
      <c r="AE30" s="1040"/>
      <c r="AF30" s="1035">
        <v>13</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t="s">
        <v>394</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399</v>
      </c>
      <c r="AV66" s="1002"/>
      <c r="AW66" s="1002"/>
      <c r="AX66" s="1002"/>
      <c r="AY66" s="1003"/>
      <c r="AZ66" s="1001" t="s">
        <v>366</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296</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296</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296</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1338928</v>
      </c>
      <c r="AB110" s="889"/>
      <c r="AC110" s="889"/>
      <c r="AD110" s="889"/>
      <c r="AE110" s="890"/>
      <c r="AF110" s="891">
        <v>1326868</v>
      </c>
      <c r="AG110" s="889"/>
      <c r="AH110" s="889"/>
      <c r="AI110" s="889"/>
      <c r="AJ110" s="890"/>
      <c r="AK110" s="891">
        <v>1241624</v>
      </c>
      <c r="AL110" s="889"/>
      <c r="AM110" s="889"/>
      <c r="AN110" s="889"/>
      <c r="AO110" s="890"/>
      <c r="AP110" s="892">
        <v>17</v>
      </c>
      <c r="AQ110" s="893"/>
      <c r="AR110" s="893"/>
      <c r="AS110" s="893"/>
      <c r="AT110" s="894"/>
      <c r="AU110" s="930" t="s">
        <v>70</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12333008</v>
      </c>
      <c r="BR110" s="842"/>
      <c r="BS110" s="842"/>
      <c r="BT110" s="842"/>
      <c r="BU110" s="842"/>
      <c r="BV110" s="842">
        <v>10856920</v>
      </c>
      <c r="BW110" s="842"/>
      <c r="BX110" s="842"/>
      <c r="BY110" s="842"/>
      <c r="BZ110" s="842"/>
      <c r="CA110" s="842">
        <v>9818027</v>
      </c>
      <c r="CB110" s="842"/>
      <c r="CC110" s="842"/>
      <c r="CD110" s="842"/>
      <c r="CE110" s="842"/>
      <c r="CF110" s="866">
        <v>134.4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292221</v>
      </c>
      <c r="BR112" s="817"/>
      <c r="BS112" s="817"/>
      <c r="BT112" s="817"/>
      <c r="BU112" s="817"/>
      <c r="BV112" s="817">
        <v>293953</v>
      </c>
      <c r="BW112" s="817"/>
      <c r="BX112" s="817"/>
      <c r="BY112" s="817"/>
      <c r="BZ112" s="817"/>
      <c r="CA112" s="817">
        <v>274772</v>
      </c>
      <c r="CB112" s="817"/>
      <c r="CC112" s="817"/>
      <c r="CD112" s="817"/>
      <c r="CE112" s="817"/>
      <c r="CF112" s="875">
        <v>3.8</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22762</v>
      </c>
      <c r="AB113" s="919"/>
      <c r="AC113" s="919"/>
      <c r="AD113" s="919"/>
      <c r="AE113" s="920"/>
      <c r="AF113" s="921">
        <v>27942</v>
      </c>
      <c r="AG113" s="919"/>
      <c r="AH113" s="919"/>
      <c r="AI113" s="919"/>
      <c r="AJ113" s="920"/>
      <c r="AK113" s="921">
        <v>30032</v>
      </c>
      <c r="AL113" s="919"/>
      <c r="AM113" s="919"/>
      <c r="AN113" s="919"/>
      <c r="AO113" s="920"/>
      <c r="AP113" s="922">
        <v>0.4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663989</v>
      </c>
      <c r="BR113" s="817"/>
      <c r="BS113" s="817"/>
      <c r="BT113" s="817"/>
      <c r="BU113" s="817"/>
      <c r="BV113" s="817">
        <v>597021</v>
      </c>
      <c r="BW113" s="817"/>
      <c r="BX113" s="817"/>
      <c r="BY113" s="817"/>
      <c r="BZ113" s="817"/>
      <c r="CA113" s="817">
        <v>659760</v>
      </c>
      <c r="CB113" s="817"/>
      <c r="CC113" s="817"/>
      <c r="CD113" s="817"/>
      <c r="CE113" s="817"/>
      <c r="CF113" s="875">
        <v>9</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84299</v>
      </c>
      <c r="AB114" s="780"/>
      <c r="AC114" s="780"/>
      <c r="AD114" s="780"/>
      <c r="AE114" s="781"/>
      <c r="AF114" s="782">
        <v>83498</v>
      </c>
      <c r="AG114" s="780"/>
      <c r="AH114" s="780"/>
      <c r="AI114" s="780"/>
      <c r="AJ114" s="781"/>
      <c r="AK114" s="782">
        <v>86333</v>
      </c>
      <c r="AL114" s="780"/>
      <c r="AM114" s="780"/>
      <c r="AN114" s="780"/>
      <c r="AO114" s="781"/>
      <c r="AP114" s="824">
        <v>1.2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203111</v>
      </c>
      <c r="BR114" s="817"/>
      <c r="BS114" s="817"/>
      <c r="BT114" s="817"/>
      <c r="BU114" s="817"/>
      <c r="BV114" s="817">
        <v>225318</v>
      </c>
      <c r="BW114" s="817"/>
      <c r="BX114" s="817"/>
      <c r="BY114" s="817"/>
      <c r="BZ114" s="817"/>
      <c r="CA114" s="817">
        <v>164117</v>
      </c>
      <c r="CB114" s="817"/>
      <c r="CC114" s="817"/>
      <c r="CD114" s="817"/>
      <c r="CE114" s="817"/>
      <c r="CF114" s="875">
        <v>2.2000000000000002</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4</v>
      </c>
      <c r="AG116" s="780"/>
      <c r="AH116" s="780"/>
      <c r="AI116" s="780"/>
      <c r="AJ116" s="781"/>
      <c r="AK116" s="782">
        <v>184</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1445989</v>
      </c>
      <c r="AB117" s="903"/>
      <c r="AC117" s="903"/>
      <c r="AD117" s="903"/>
      <c r="AE117" s="904"/>
      <c r="AF117" s="905">
        <v>1438312</v>
      </c>
      <c r="AG117" s="903"/>
      <c r="AH117" s="903"/>
      <c r="AI117" s="903"/>
      <c r="AJ117" s="904"/>
      <c r="AK117" s="905">
        <v>1358173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296</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179</v>
      </c>
      <c r="BA119" s="239"/>
      <c r="BB119" s="239"/>
      <c r="BC119" s="239"/>
      <c r="BD119" s="239"/>
      <c r="BE119" s="239"/>
      <c r="BF119" s="239"/>
      <c r="BG119" s="239"/>
      <c r="BH119" s="239"/>
      <c r="BI119" s="239"/>
      <c r="BJ119" s="239"/>
      <c r="BK119" s="239"/>
      <c r="BL119" s="239"/>
      <c r="BM119" s="239"/>
      <c r="BN119" s="239"/>
      <c r="BO119" s="877" t="s">
        <v>441</v>
      </c>
      <c r="BP119" s="878"/>
      <c r="BQ119" s="879">
        <v>13492329</v>
      </c>
      <c r="BR119" s="845"/>
      <c r="BS119" s="845"/>
      <c r="BT119" s="845"/>
      <c r="BU119" s="845"/>
      <c r="BV119" s="845">
        <v>11973212</v>
      </c>
      <c r="BW119" s="845"/>
      <c r="BX119" s="845"/>
      <c r="BY119" s="845"/>
      <c r="BZ119" s="845"/>
      <c r="CA119" s="845">
        <v>10916676</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4245552</v>
      </c>
      <c r="BR120" s="842"/>
      <c r="BS120" s="842"/>
      <c r="BT120" s="842"/>
      <c r="BU120" s="842"/>
      <c r="BV120" s="842">
        <v>4027332</v>
      </c>
      <c r="BW120" s="842"/>
      <c r="BX120" s="842"/>
      <c r="BY120" s="842"/>
      <c r="BZ120" s="842"/>
      <c r="CA120" s="842">
        <v>4519359</v>
      </c>
      <c r="CB120" s="842"/>
      <c r="CC120" s="842"/>
      <c r="CD120" s="842"/>
      <c r="CE120" s="842"/>
      <c r="CF120" s="866">
        <v>61.9</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274772</v>
      </c>
      <c r="DR120" s="842"/>
      <c r="DS120" s="842"/>
      <c r="DT120" s="842"/>
      <c r="DU120" s="842"/>
      <c r="DV120" s="843">
        <v>3.8</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59</v>
      </c>
      <c r="BR121" s="817"/>
      <c r="BS121" s="817"/>
      <c r="BT121" s="817"/>
      <c r="BU121" s="817"/>
      <c r="BV121" s="817">
        <v>17</v>
      </c>
      <c r="BW121" s="817"/>
      <c r="BX121" s="817"/>
      <c r="BY121" s="817"/>
      <c r="BZ121" s="817"/>
      <c r="CA121" s="817">
        <v>17</v>
      </c>
      <c r="CB121" s="817"/>
      <c r="CC121" s="817"/>
      <c r="CD121" s="817"/>
      <c r="CE121" s="817"/>
      <c r="CF121" s="875">
        <v>0</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8658249</v>
      </c>
      <c r="BR122" s="845"/>
      <c r="BS122" s="845"/>
      <c r="BT122" s="845"/>
      <c r="BU122" s="845"/>
      <c r="BV122" s="845">
        <v>7807948</v>
      </c>
      <c r="BW122" s="845"/>
      <c r="BX122" s="845"/>
      <c r="BY122" s="845"/>
      <c r="BZ122" s="845"/>
      <c r="CA122" s="845">
        <v>7195657</v>
      </c>
      <c r="CB122" s="845"/>
      <c r="CC122" s="845"/>
      <c r="CD122" s="845"/>
      <c r="CE122" s="845"/>
      <c r="CF122" s="846">
        <v>98.5</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179</v>
      </c>
      <c r="BA123" s="239"/>
      <c r="BB123" s="239"/>
      <c r="BC123" s="239"/>
      <c r="BD123" s="239"/>
      <c r="BE123" s="239"/>
      <c r="BF123" s="239"/>
      <c r="BG123" s="239"/>
      <c r="BH123" s="239"/>
      <c r="BI123" s="239"/>
      <c r="BJ123" s="239"/>
      <c r="BK123" s="239"/>
      <c r="BL123" s="239"/>
      <c r="BM123" s="239"/>
      <c r="BN123" s="239"/>
      <c r="BO123" s="877" t="s">
        <v>449</v>
      </c>
      <c r="BP123" s="878"/>
      <c r="BQ123" s="832">
        <v>12903860</v>
      </c>
      <c r="BR123" s="833"/>
      <c r="BS123" s="833"/>
      <c r="BT123" s="833"/>
      <c r="BU123" s="833"/>
      <c r="BV123" s="833">
        <v>11835297</v>
      </c>
      <c r="BW123" s="833"/>
      <c r="BX123" s="833"/>
      <c r="BY123" s="833"/>
      <c r="BZ123" s="833"/>
      <c r="CA123" s="833">
        <v>11715033</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8.6999999999999993</v>
      </c>
      <c r="BR124" s="831"/>
      <c r="BS124" s="831"/>
      <c r="BT124" s="831"/>
      <c r="BU124" s="831"/>
      <c r="BV124" s="831">
        <v>1.9</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292221</v>
      </c>
      <c r="DH124" s="764"/>
      <c r="DI124" s="764"/>
      <c r="DJ124" s="764"/>
      <c r="DK124" s="765"/>
      <c r="DL124" s="766">
        <v>293953</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451</v>
      </c>
      <c r="AB128" s="801"/>
      <c r="AC128" s="801"/>
      <c r="AD128" s="801"/>
      <c r="AE128" s="802"/>
      <c r="AF128" s="803">
        <v>288</v>
      </c>
      <c r="AG128" s="801"/>
      <c r="AH128" s="801"/>
      <c r="AI128" s="801"/>
      <c r="AJ128" s="802"/>
      <c r="AK128" s="803">
        <v>14524</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13.71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7624814</v>
      </c>
      <c r="AB129" s="780"/>
      <c r="AC129" s="780"/>
      <c r="AD129" s="780"/>
      <c r="AE129" s="781"/>
      <c r="AF129" s="782">
        <v>7746395</v>
      </c>
      <c r="AG129" s="780"/>
      <c r="AH129" s="780"/>
      <c r="AI129" s="780"/>
      <c r="AJ129" s="781"/>
      <c r="AK129" s="782">
        <v>8136828</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18.71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867578</v>
      </c>
      <c r="AB130" s="780"/>
      <c r="AC130" s="780"/>
      <c r="AD130" s="780"/>
      <c r="AE130" s="781"/>
      <c r="AF130" s="782">
        <v>843480</v>
      </c>
      <c r="AG130" s="780"/>
      <c r="AH130" s="780"/>
      <c r="AI130" s="780"/>
      <c r="AJ130" s="781"/>
      <c r="AK130" s="782">
        <v>830116</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6757236</v>
      </c>
      <c r="AB131" s="764"/>
      <c r="AC131" s="764"/>
      <c r="AD131" s="764"/>
      <c r="AE131" s="765"/>
      <c r="AF131" s="766">
        <v>6902915</v>
      </c>
      <c r="AG131" s="764"/>
      <c r="AH131" s="764"/>
      <c r="AI131" s="764"/>
      <c r="AJ131" s="765"/>
      <c r="AK131" s="766">
        <v>7306712</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8.5532013389999992</v>
      </c>
      <c r="AB132" s="745"/>
      <c r="AC132" s="745"/>
      <c r="AD132" s="745"/>
      <c r="AE132" s="746"/>
      <c r="AF132" s="747">
        <v>8.6129410550000003</v>
      </c>
      <c r="AG132" s="745"/>
      <c r="AH132" s="745"/>
      <c r="AI132" s="745"/>
      <c r="AJ132" s="746"/>
      <c r="AK132" s="747">
        <v>7.0282365039999997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8.5</v>
      </c>
      <c r="AB133" s="724"/>
      <c r="AC133" s="724"/>
      <c r="AD133" s="724"/>
      <c r="AE133" s="725"/>
      <c r="AF133" s="723">
        <v>8.5</v>
      </c>
      <c r="AG133" s="724"/>
      <c r="AH133" s="724"/>
      <c r="AI133" s="724"/>
      <c r="AJ133" s="725"/>
      <c r="AK133" s="723">
        <v>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4A8hx+YwDTCAPrtjCOJe0WMV3QmDFkdMuETdqtNgIjKohMBO123hCMJ59f9NkiwhDdrfn32grbMg7FCkO7fXQ==" saltValue="CNjTeTI4OY9U44Q2oKYv2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BF76" sqref="BF76"/>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Ke1z1CfaDPM/2ytbNMM9H0izR7kJ4FTz2bV7Z0IqtRmbl+yQJwXx+r86e+pYQLLl/y4PcECOCp5adhMB0o8zQ==" saltValue="CYfn2XAKVtnHSHCIuHu0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nt6OXKOwcIS+5UsNi8Sz1RWheNANEk3uU1rRhPtQhf5CvttQfzT1IsMBMUtMwN5vYRLJrTYegDT7hqel+LZTw==" saltValue="8PzXBujTzshEwsuizAdCW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2307416</v>
      </c>
      <c r="AP9" s="269">
        <v>69386</v>
      </c>
      <c r="AQ9" s="270">
        <v>72090</v>
      </c>
      <c r="AR9" s="271">
        <v>-3.8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382500</v>
      </c>
      <c r="AP10" s="272">
        <v>11502</v>
      </c>
      <c r="AQ10" s="273">
        <v>9072</v>
      </c>
      <c r="AR10" s="274">
        <v>26.8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383</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26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64549</v>
      </c>
      <c r="AP13" s="272">
        <v>1941</v>
      </c>
      <c r="AQ13" s="273">
        <v>2732</v>
      </c>
      <c r="AR13" s="274">
        <v>-29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t="s">
        <v>486</v>
      </c>
      <c r="AP14" s="272" t="s">
        <v>486</v>
      </c>
      <c r="AQ14" s="273">
        <v>1315</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-132473</v>
      </c>
      <c r="AP15" s="272">
        <v>-3984</v>
      </c>
      <c r="AQ15" s="273">
        <v>-4107</v>
      </c>
      <c r="AR15" s="274">
        <v>-3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179</v>
      </c>
      <c r="AL16" s="1134"/>
      <c r="AM16" s="1134"/>
      <c r="AN16" s="1135"/>
      <c r="AO16" s="272">
        <v>2621992</v>
      </c>
      <c r="AP16" s="272">
        <v>78845</v>
      </c>
      <c r="AQ16" s="273">
        <v>81511</v>
      </c>
      <c r="AR16" s="274">
        <v>-3.3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5.95</v>
      </c>
      <c r="AP21" s="286">
        <v>6.74</v>
      </c>
      <c r="AQ21" s="287">
        <v>-0.79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97</v>
      </c>
      <c r="AP22" s="291">
        <v>97</v>
      </c>
      <c r="AQ22" s="292">
        <v>0</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1241624</v>
      </c>
      <c r="AP32" s="300">
        <v>37336</v>
      </c>
      <c r="AQ32" s="301">
        <v>33695</v>
      </c>
      <c r="AR32" s="302">
        <v>10.8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30032</v>
      </c>
      <c r="AP35" s="300">
        <v>903</v>
      </c>
      <c r="AQ35" s="301">
        <v>8394</v>
      </c>
      <c r="AR35" s="302">
        <v>-89.2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86333</v>
      </c>
      <c r="AP36" s="300">
        <v>2596</v>
      </c>
      <c r="AQ36" s="301">
        <v>1998</v>
      </c>
      <c r="AR36" s="302">
        <v>29.9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1021</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v>184</v>
      </c>
      <c r="AP38" s="303">
        <v>6</v>
      </c>
      <c r="AQ38" s="304">
        <v>3</v>
      </c>
      <c r="AR38" s="292">
        <v>100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-14524</v>
      </c>
      <c r="AP39" s="300">
        <v>-437</v>
      </c>
      <c r="AQ39" s="301">
        <v>-3210</v>
      </c>
      <c r="AR39" s="302">
        <v>-86.4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-830116</v>
      </c>
      <c r="AP40" s="300">
        <v>-24962</v>
      </c>
      <c r="AQ40" s="301">
        <v>-26336</v>
      </c>
      <c r="AR40" s="302">
        <v>-5.2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289</v>
      </c>
      <c r="AL41" s="1127"/>
      <c r="AM41" s="1127"/>
      <c r="AN41" s="1128"/>
      <c r="AO41" s="300">
        <v>513533</v>
      </c>
      <c r="AP41" s="300">
        <v>15442</v>
      </c>
      <c r="AQ41" s="301">
        <v>15565</v>
      </c>
      <c r="AR41" s="302">
        <v>-0.8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1190207</v>
      </c>
      <c r="AN51" s="322">
        <v>37332</v>
      </c>
      <c r="AO51" s="323">
        <v>-6.5</v>
      </c>
      <c r="AP51" s="324">
        <v>52068</v>
      </c>
      <c r="AQ51" s="325">
        <v>1.6</v>
      </c>
      <c r="AR51" s="326">
        <v>-8.1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61869</v>
      </c>
      <c r="AN52" s="330">
        <v>1941</v>
      </c>
      <c r="AO52" s="331">
        <v>-77.7</v>
      </c>
      <c r="AP52" s="332">
        <v>26936</v>
      </c>
      <c r="AQ52" s="333">
        <v>3.4</v>
      </c>
      <c r="AR52" s="334">
        <v>-81.099999999999994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1487487</v>
      </c>
      <c r="AN53" s="322">
        <v>46273</v>
      </c>
      <c r="AO53" s="323">
        <v>23.9</v>
      </c>
      <c r="AP53" s="324">
        <v>47161</v>
      </c>
      <c r="AQ53" s="325">
        <v>-9.4</v>
      </c>
      <c r="AR53" s="326">
        <v>33.299999999999997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54751</v>
      </c>
      <c r="AN54" s="330">
        <v>1703</v>
      </c>
      <c r="AO54" s="331">
        <v>-12.3</v>
      </c>
      <c r="AP54" s="332">
        <v>24595</v>
      </c>
      <c r="AQ54" s="333">
        <v>-8.6999999999999993</v>
      </c>
      <c r="AR54" s="334">
        <v>-3.6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1353565</v>
      </c>
      <c r="AN55" s="322">
        <v>41482</v>
      </c>
      <c r="AO55" s="323">
        <v>-10.4</v>
      </c>
      <c r="AP55" s="324">
        <v>43423</v>
      </c>
      <c r="AQ55" s="325">
        <v>-7.9</v>
      </c>
      <c r="AR55" s="326">
        <v>-2.5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141524</v>
      </c>
      <c r="AN56" s="330">
        <v>4337</v>
      </c>
      <c r="AO56" s="331">
        <v>154.69999999999999</v>
      </c>
      <c r="AP56" s="332">
        <v>22207</v>
      </c>
      <c r="AQ56" s="333">
        <v>-9.6999999999999993</v>
      </c>
      <c r="AR56" s="334">
        <v>164.4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779746</v>
      </c>
      <c r="AN57" s="322">
        <v>23714</v>
      </c>
      <c r="AO57" s="323">
        <v>-42.8</v>
      </c>
      <c r="AP57" s="324">
        <v>45265</v>
      </c>
      <c r="AQ57" s="325">
        <v>4.2</v>
      </c>
      <c r="AR57" s="326">
        <v>-47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152003</v>
      </c>
      <c r="AN58" s="330">
        <v>4623</v>
      </c>
      <c r="AO58" s="331">
        <v>6.6</v>
      </c>
      <c r="AP58" s="332">
        <v>22600</v>
      </c>
      <c r="AQ58" s="333">
        <v>1.8</v>
      </c>
      <c r="AR58" s="334">
        <v>4.8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1317368</v>
      </c>
      <c r="AN59" s="322">
        <v>39614</v>
      </c>
      <c r="AO59" s="323">
        <v>67</v>
      </c>
      <c r="AP59" s="324">
        <v>54621</v>
      </c>
      <c r="AQ59" s="325">
        <v>20.7</v>
      </c>
      <c r="AR59" s="326">
        <v>46.3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318041</v>
      </c>
      <c r="AN60" s="330">
        <v>9564</v>
      </c>
      <c r="AO60" s="331">
        <v>106.9</v>
      </c>
      <c r="AP60" s="332">
        <v>30892</v>
      </c>
      <c r="AQ60" s="333">
        <v>36.700000000000003</v>
      </c>
      <c r="AR60" s="334">
        <v>70.2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1225675</v>
      </c>
      <c r="AN61" s="337">
        <v>37683</v>
      </c>
      <c r="AO61" s="338">
        <v>6.2</v>
      </c>
      <c r="AP61" s="339">
        <v>48508</v>
      </c>
      <c r="AQ61" s="340">
        <v>1.8</v>
      </c>
      <c r="AR61" s="326">
        <v>4.4000000000000004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145638</v>
      </c>
      <c r="AN62" s="330">
        <v>4434</v>
      </c>
      <c r="AO62" s="331">
        <v>35.6</v>
      </c>
      <c r="AP62" s="332">
        <v>25446</v>
      </c>
      <c r="AQ62" s="333">
        <v>4.7</v>
      </c>
      <c r="AR62" s="334">
        <v>30.9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UY3M/YfNzwyB2AKlUyUKZjb5+sycaVRtrRVANFpkwEj28o9+GGOxvlaJCFzDN35sIJFnQuwwAJELKmruiAzaA==" saltValue="d3VwtWR0cZU0Qdc5QTKJ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CO101" sqref="CO10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vYdG4tQ+ut6Ab32XOrGcud/SfKqChWg8/4ekoAvS0AdqA2e0ELMac279/uGF4SFDMV4vm1QPiv4XS++6hBxXNw==" saltValue="3dwH4rWXjdkb2nYew5jNU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R81" sqref="CR8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tjdJUMIjfaPpihjnBGmtQCFsm8h+PDjOqdHo/ED+32sO38cmbcsyqXWRkeaWA+tjFYewGop2fOQX0nL2f53ZPw==" saltValue="YpuJmDbePd15B+oVirEto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13</v>
      </c>
      <c r="G47" s="12">
        <v>20.38</v>
      </c>
      <c r="H47" s="12">
        <v>20.27</v>
      </c>
      <c r="I47" s="12">
        <v>13.25</v>
      </c>
      <c r="J47" s="13">
        <v>15.83</v>
      </c>
    </row>
    <row r="48" spans="2:10" ht="57.75" customHeight="1" x14ac:dyDescent="0.15">
      <c r="B48" s="14"/>
      <c r="C48" s="1141" t="s">
        <v>4</v>
      </c>
      <c r="D48" s="1141"/>
      <c r="E48" s="1142"/>
      <c r="F48" s="15">
        <v>9.44</v>
      </c>
      <c r="G48" s="16">
        <v>10.87</v>
      </c>
      <c r="H48" s="16">
        <v>10.83</v>
      </c>
      <c r="I48" s="16">
        <v>12.06</v>
      </c>
      <c r="J48" s="17">
        <v>10.17</v>
      </c>
    </row>
    <row r="49" spans="2:10" ht="57.75" customHeight="1" thickBot="1" x14ac:dyDescent="0.2">
      <c r="B49" s="18"/>
      <c r="C49" s="1143" t="s">
        <v>5</v>
      </c>
      <c r="D49" s="1143"/>
      <c r="E49" s="1144"/>
      <c r="F49" s="19">
        <v>6.37</v>
      </c>
      <c r="G49" s="20">
        <v>10.45</v>
      </c>
      <c r="H49" s="20" t="s">
        <v>530</v>
      </c>
      <c r="I49" s="20" t="s">
        <v>531</v>
      </c>
      <c r="J49" s="21">
        <v>1.95</v>
      </c>
    </row>
    <row r="50" spans="2:10" x14ac:dyDescent="0.15"/>
  </sheetData>
  <sheetProtection algorithmName="SHA-512" hashValue="6RxKSRpuB6Zs9QX9fNjRvaI0IKvyhm2xSI7RaDhD+xIiXkQDCln/DB4mHc3Now5LTLxFX+UfxEUTtMxOBb+H/g==" saltValue="mgP7B0jLoNTKRdQTGzCn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2026-03-12T01:41:34Z</cp:lastPrinted>
  <dcterms:created xsi:type="dcterms:W3CDTF">2026-02-26T10:22:14Z</dcterms:created>
  <dcterms:modified xsi:type="dcterms:W3CDTF">2026-03-12T01:43:34Z</dcterms:modified>
  <cp:category/>
</cp:coreProperties>
</file>