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135" yWindow="75" windowWidth="19440" windowHeight="10770"/>
  </bookViews>
  <sheets>
    <sheet name="認定様式" sheetId="16" r:id="rId1"/>
    <sheet name="添付資料" sheetId="1" r:id="rId2"/>
    <sheet name="経営現状" sheetId="4" r:id="rId3"/>
    <sheet name="労働時間 (現状)" sheetId="5" r:id="rId4"/>
    <sheet name="経営目標" sheetId="2" r:id="rId5"/>
    <sheet name="労働時間(目標)" sheetId="3" r:id="rId6"/>
    <sheet name="農地" sheetId="8" r:id="rId7"/>
    <sheet name="減価償却" sheetId="10" r:id="rId8"/>
    <sheet name="施設・機械" sheetId="9" r:id="rId9"/>
    <sheet name="作型" sheetId="11" r:id="rId10"/>
    <sheet name="別添２　履歴書１" sheetId="12" r:id="rId11"/>
    <sheet name="別添２　履歴書２" sheetId="13" r:id="rId12"/>
    <sheet name="個人情報" sheetId="14" r:id="rId13"/>
    <sheet name="研修証明" sheetId="15" r:id="rId14"/>
    <sheet name="県指標10a当収支" sheetId="6" r:id="rId15"/>
    <sheet name="県指標１０ａ当労働時間 " sheetId="7" r:id="rId16"/>
  </sheets>
  <externalReferences>
    <externalReference r:id="rId17"/>
  </externalReferences>
  <definedNames>
    <definedName name="_xlnm.Print_Area" localSheetId="2">経営現状!$A$1:$BJ$45</definedName>
    <definedName name="_xlnm.Print_Area" localSheetId="4">経営目標!$A$1:$BJ$45</definedName>
    <definedName name="_xlnm.Print_Area" localSheetId="13">研修証明!$A$1:$AA$44</definedName>
    <definedName name="_xlnm.Print_Area" localSheetId="7">減価償却!$A$1:$W$36</definedName>
    <definedName name="_xlnm.Print_Area" localSheetId="9">作型!$A$1:$AQ$50</definedName>
    <definedName name="_xlnm.Print_Area" localSheetId="8">施設・機械!$A$1:$J$15</definedName>
    <definedName name="_xlnm.Print_Area" localSheetId="1">添付資料!$A$1:$V$37</definedName>
    <definedName name="_xlnm.Print_Area" localSheetId="0">認定様式!$A$1:$AI$219</definedName>
    <definedName name="_xlnm.Print_Area" localSheetId="10">'別添２　履歴書１'!$B$2:$Q$36</definedName>
    <definedName name="_xlnm.Print_Area" localSheetId="11">'別添２　履歴書２'!$B$2:$L$39</definedName>
    <definedName name="_xlnm.Print_Area" localSheetId="3">'労働時間 (現状)'!$A$1:$BK$19</definedName>
    <definedName name="_xlnm.Print_Area" localSheetId="5">'労働時間(目標)'!$A$1:$BK$19</definedName>
  </definedNames>
  <calcPr calcId="162913"/>
</workbook>
</file>

<file path=xl/calcChain.xml><?xml version="1.0" encoding="utf-8"?>
<calcChain xmlns="http://schemas.openxmlformats.org/spreadsheetml/2006/main">
  <c r="R36" i="10" l="1"/>
  <c r="N36" i="10"/>
  <c r="R20" i="10"/>
  <c r="R40" i="10" s="1"/>
  <c r="N20" i="10"/>
  <c r="R12" i="10"/>
  <c r="R39" i="10" s="1"/>
  <c r="N12" i="10"/>
  <c r="J12" i="10"/>
  <c r="H12" i="10"/>
  <c r="G19" i="8"/>
  <c r="D19" i="8"/>
  <c r="AE114" i="7" l="1"/>
  <c r="AE113" i="7"/>
  <c r="AE112" i="7"/>
  <c r="AE111" i="7"/>
  <c r="AE110" i="7"/>
  <c r="AE109" i="7"/>
  <c r="AE108" i="7"/>
  <c r="AE107" i="7"/>
  <c r="AE106" i="7"/>
  <c r="AE105" i="7"/>
  <c r="AE104" i="7"/>
  <c r="AE103" i="7"/>
  <c r="AE102" i="7"/>
  <c r="AE101" i="7"/>
  <c r="AE100" i="7"/>
  <c r="AE99" i="7"/>
  <c r="AE98" i="7"/>
  <c r="AE97" i="7"/>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 r="AE69" i="7"/>
  <c r="AE68" i="7"/>
  <c r="AA67" i="7"/>
  <c r="Y67" i="7"/>
  <c r="W67" i="7"/>
  <c r="U67" i="7"/>
  <c r="S67" i="7"/>
  <c r="Q67" i="7"/>
  <c r="O67" i="7"/>
  <c r="M67" i="7"/>
  <c r="K67" i="7"/>
  <c r="E67" i="7"/>
  <c r="AE66" i="7"/>
  <c r="AE65" i="7"/>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C20" i="7"/>
  <c r="AA20" i="7"/>
  <c r="Y20" i="7"/>
  <c r="W20" i="7"/>
  <c r="U20" i="7"/>
  <c r="S20" i="7"/>
  <c r="Q20" i="7"/>
  <c r="O20" i="7"/>
  <c r="M20" i="7"/>
  <c r="K20" i="7"/>
  <c r="I20" i="7"/>
  <c r="G20" i="7"/>
  <c r="AE19" i="7"/>
  <c r="AE18" i="7"/>
  <c r="AE17" i="7"/>
  <c r="AE16" i="7"/>
  <c r="AE15" i="7"/>
  <c r="AE14" i="7"/>
  <c r="AE13" i="7"/>
  <c r="AE12" i="7"/>
  <c r="AE11" i="7"/>
  <c r="AE10" i="7"/>
  <c r="AE9" i="7"/>
  <c r="AE8" i="7"/>
  <c r="AE7" i="7"/>
  <c r="AE6" i="7"/>
  <c r="AE5" i="7"/>
  <c r="AE4" i="7"/>
  <c r="AE3" i="7"/>
  <c r="ET32" i="6"/>
  <c r="ES32" i="6"/>
  <c r="ER32" i="6"/>
  <c r="EQ32" i="6"/>
  <c r="EP32" i="6"/>
  <c r="EO32" i="6"/>
  <c r="EN32" i="6"/>
  <c r="EM32" i="6"/>
  <c r="EL32" i="6"/>
  <c r="EK32" i="6"/>
  <c r="EJ32" i="6"/>
  <c r="EI32" i="6"/>
  <c r="EH32" i="6"/>
  <c r="EG32" i="6"/>
  <c r="DB32" i="6"/>
  <c r="DA32" i="6"/>
  <c r="CZ32" i="6"/>
  <c r="CY32" i="6"/>
  <c r="CX32" i="6"/>
  <c r="CW32" i="6"/>
  <c r="CV32" i="6"/>
  <c r="CU32" i="6"/>
  <c r="CO32" i="6"/>
  <c r="CN32" i="6"/>
  <c r="CM32" i="6"/>
  <c r="CL32" i="6"/>
  <c r="CK32" i="6"/>
  <c r="CJ32" i="6"/>
  <c r="CI32" i="6"/>
  <c r="CH32" i="6"/>
  <c r="CG32" i="6"/>
  <c r="CF32" i="6"/>
  <c r="CE32" i="6"/>
  <c r="CD32" i="6"/>
  <c r="EF31" i="6"/>
  <c r="EE31" i="6"/>
  <c r="ED31" i="6"/>
  <c r="EC31" i="6"/>
  <c r="EB31" i="6"/>
  <c r="EA31" i="6"/>
  <c r="DV31" i="6"/>
  <c r="DU31" i="6"/>
  <c r="DT31" i="6"/>
  <c r="DS31" i="6"/>
  <c r="DR31" i="6"/>
  <c r="DQ31" i="6"/>
  <c r="DP31" i="6"/>
  <c r="DO31" i="6"/>
  <c r="DN31" i="6"/>
  <c r="DM31" i="6"/>
  <c r="DL31" i="6"/>
  <c r="DK31" i="6"/>
  <c r="DJ31" i="6"/>
  <c r="DI31" i="6"/>
  <c r="DH31" i="6"/>
  <c r="BX31" i="6"/>
  <c r="BW31" i="6"/>
  <c r="BV31" i="6"/>
  <c r="BU31" i="6"/>
  <c r="BT31" i="6"/>
  <c r="BS31" i="6"/>
  <c r="BR31" i="6"/>
  <c r="BQ31" i="6"/>
  <c r="BP31" i="6"/>
  <c r="BO31" i="6"/>
  <c r="BN31" i="6"/>
  <c r="BI31" i="6"/>
  <c r="BH31" i="6"/>
  <c r="BG31" i="6"/>
  <c r="BF31" i="6"/>
  <c r="BE31" i="6"/>
  <c r="BD31" i="6"/>
  <c r="BC31" i="6"/>
  <c r="BB31" i="6"/>
  <c r="BA31" i="6"/>
  <c r="AZ31" i="6"/>
  <c r="AY31" i="6"/>
  <c r="AX31" i="6"/>
  <c r="AS31" i="6"/>
  <c r="AR31" i="6"/>
  <c r="AQ31" i="6"/>
  <c r="AP31" i="6"/>
  <c r="AO31" i="6"/>
  <c r="AN31" i="6"/>
  <c r="AM31" i="6"/>
  <c r="AL31" i="6"/>
  <c r="AK31" i="6"/>
  <c r="AF31" i="6"/>
  <c r="AE31" i="6"/>
  <c r="AD31" i="6"/>
  <c r="AC31" i="6"/>
  <c r="AB31" i="6"/>
  <c r="AA31" i="6"/>
  <c r="Z31" i="6"/>
  <c r="Y31" i="6"/>
  <c r="X31" i="6"/>
  <c r="W31" i="6"/>
  <c r="V31" i="6"/>
  <c r="U31" i="6"/>
  <c r="P31" i="6"/>
  <c r="O31" i="6"/>
  <c r="N31" i="6"/>
  <c r="M31" i="6"/>
  <c r="L31" i="6"/>
  <c r="K31" i="6"/>
  <c r="J31" i="6"/>
  <c r="I31" i="6"/>
  <c r="H31" i="6"/>
  <c r="G31" i="6"/>
  <c r="F31" i="6"/>
  <c r="E31" i="6"/>
  <c r="DT28" i="6"/>
  <c r="CD28" i="6"/>
  <c r="CD29" i="6" s="1"/>
  <c r="EM27" i="6"/>
  <c r="EM28" i="6" s="1"/>
  <c r="EM29" i="6" s="1"/>
  <c r="EB26" i="6"/>
  <c r="EB27" i="6" s="1"/>
  <c r="EB28" i="6" s="1"/>
  <c r="DV26" i="6"/>
  <c r="DV27" i="6" s="1"/>
  <c r="DV28" i="6" s="1"/>
  <c r="DU26" i="6"/>
  <c r="DU27" i="6" s="1"/>
  <c r="DU28" i="6" s="1"/>
  <c r="DT26" i="6"/>
  <c r="DT27" i="6" s="1"/>
  <c r="DL26" i="6"/>
  <c r="DL27" i="6" s="1"/>
  <c r="DL28" i="6" s="1"/>
  <c r="BI26" i="6"/>
  <c r="BI27" i="6" s="1"/>
  <c r="BI28" i="6" s="1"/>
  <c r="AO26" i="6"/>
  <c r="AO27" i="6" s="1"/>
  <c r="AO28" i="6" s="1"/>
  <c r="U26" i="6"/>
  <c r="U27" i="6" s="1"/>
  <c r="U28" i="6" s="1"/>
  <c r="ET22" i="6"/>
  <c r="ET27" i="6" s="1"/>
  <c r="ET28" i="6" s="1"/>
  <c r="ET29" i="6" s="1"/>
  <c r="ES22" i="6"/>
  <c r="ES27" i="6" s="1"/>
  <c r="ES28" i="6" s="1"/>
  <c r="ES29" i="6" s="1"/>
  <c r="ER22" i="6"/>
  <c r="ER27" i="6" s="1"/>
  <c r="ER28" i="6" s="1"/>
  <c r="ER29" i="6" s="1"/>
  <c r="EQ22" i="6"/>
  <c r="EQ27" i="6" s="1"/>
  <c r="EQ28" i="6" s="1"/>
  <c r="EQ29" i="6" s="1"/>
  <c r="EP22" i="6"/>
  <c r="EP27" i="6" s="1"/>
  <c r="EP28" i="6" s="1"/>
  <c r="EP29" i="6" s="1"/>
  <c r="EO22" i="6"/>
  <c r="EO27" i="6" s="1"/>
  <c r="EO28" i="6" s="1"/>
  <c r="EO29" i="6" s="1"/>
  <c r="EN22" i="6"/>
  <c r="EN27" i="6" s="1"/>
  <c r="EN28" i="6" s="1"/>
  <c r="EN29" i="6" s="1"/>
  <c r="EM22" i="6"/>
  <c r="EL22" i="6"/>
  <c r="EL27" i="6" s="1"/>
  <c r="EL28" i="6" s="1"/>
  <c r="EK22" i="6"/>
  <c r="EK27" i="6" s="1"/>
  <c r="EK28" i="6" s="1"/>
  <c r="EJ22" i="6"/>
  <c r="EJ27" i="6" s="1"/>
  <c r="EJ28" i="6" s="1"/>
  <c r="EJ29" i="6" s="1"/>
  <c r="EI22" i="6"/>
  <c r="EI27" i="6" s="1"/>
  <c r="EI28" i="6" s="1"/>
  <c r="EI29" i="6" s="1"/>
  <c r="EH22" i="6"/>
  <c r="EH27" i="6" s="1"/>
  <c r="EH28" i="6" s="1"/>
  <c r="EH29" i="6" s="1"/>
  <c r="EG22" i="6"/>
  <c r="EG27" i="6" s="1"/>
  <c r="EG28" i="6" s="1"/>
  <c r="EG29" i="6" s="1"/>
  <c r="EF22" i="6"/>
  <c r="EF26" i="6" s="1"/>
  <c r="EF27" i="6" s="1"/>
  <c r="EE22" i="6"/>
  <c r="EE26" i="6" s="1"/>
  <c r="EE27" i="6" s="1"/>
  <c r="ED22" i="6"/>
  <c r="ED26" i="6" s="1"/>
  <c r="ED27" i="6" s="1"/>
  <c r="ED28" i="6" s="1"/>
  <c r="EC22" i="6"/>
  <c r="EC26" i="6" s="1"/>
  <c r="EC27" i="6" s="1"/>
  <c r="EC28" i="6" s="1"/>
  <c r="EB22" i="6"/>
  <c r="EA22" i="6"/>
  <c r="EA26" i="6" s="1"/>
  <c r="EA27" i="6" s="1"/>
  <c r="EA28" i="6" s="1"/>
  <c r="DS22" i="6"/>
  <c r="DS26" i="6" s="1"/>
  <c r="DS27" i="6" s="1"/>
  <c r="DS28" i="6" s="1"/>
  <c r="DR22" i="6"/>
  <c r="DR26" i="6" s="1"/>
  <c r="DR27" i="6" s="1"/>
  <c r="DR28" i="6" s="1"/>
  <c r="DQ22" i="6"/>
  <c r="DQ26" i="6" s="1"/>
  <c r="DQ27" i="6" s="1"/>
  <c r="DQ28" i="6" s="1"/>
  <c r="DP22" i="6"/>
  <c r="DP26" i="6" s="1"/>
  <c r="DP27" i="6" s="1"/>
  <c r="DP28" i="6" s="1"/>
  <c r="DO22" i="6"/>
  <c r="DO26" i="6" s="1"/>
  <c r="DO27" i="6" s="1"/>
  <c r="DO28" i="6" s="1"/>
  <c r="DN22" i="6"/>
  <c r="DN26" i="6" s="1"/>
  <c r="DN27" i="6" s="1"/>
  <c r="DN28" i="6" s="1"/>
  <c r="DM22" i="6"/>
  <c r="DM26" i="6" s="1"/>
  <c r="DM27" i="6" s="1"/>
  <c r="DM28" i="6" s="1"/>
  <c r="DL22" i="6"/>
  <c r="DK22" i="6"/>
  <c r="DK26" i="6" s="1"/>
  <c r="DK27" i="6" s="1"/>
  <c r="DK28" i="6" s="1"/>
  <c r="DJ22" i="6"/>
  <c r="DJ26" i="6" s="1"/>
  <c r="DJ27" i="6" s="1"/>
  <c r="DJ28" i="6" s="1"/>
  <c r="DI22" i="6"/>
  <c r="DI26" i="6" s="1"/>
  <c r="DI27" i="6" s="1"/>
  <c r="DI28" i="6" s="1"/>
  <c r="DH22" i="6"/>
  <c r="DH26" i="6" s="1"/>
  <c r="DH27" i="6" s="1"/>
  <c r="DH28" i="6" s="1"/>
  <c r="DB22" i="6"/>
  <c r="DB27" i="6" s="1"/>
  <c r="DB28" i="6" s="1"/>
  <c r="DB29" i="6" s="1"/>
  <c r="DA22" i="6"/>
  <c r="DA27" i="6" s="1"/>
  <c r="DA28" i="6" s="1"/>
  <c r="DA29" i="6" s="1"/>
  <c r="CZ22" i="6"/>
  <c r="CZ27" i="6" s="1"/>
  <c r="CZ28" i="6" s="1"/>
  <c r="CZ29" i="6" s="1"/>
  <c r="CY22" i="6"/>
  <c r="CY27" i="6" s="1"/>
  <c r="CY28" i="6" s="1"/>
  <c r="CY29" i="6" s="1"/>
  <c r="CX22" i="6"/>
  <c r="CX27" i="6" s="1"/>
  <c r="CX28" i="6" s="1"/>
  <c r="CX29" i="6" s="1"/>
  <c r="CW22" i="6"/>
  <c r="CW27" i="6" s="1"/>
  <c r="CW28" i="6" s="1"/>
  <c r="CW29" i="6" s="1"/>
  <c r="CV22" i="6"/>
  <c r="CV27" i="6" s="1"/>
  <c r="CV28" i="6" s="1"/>
  <c r="CV29" i="6" s="1"/>
  <c r="CU22" i="6"/>
  <c r="CU27" i="6" s="1"/>
  <c r="CU28" i="6" s="1"/>
  <c r="CU29" i="6" s="1"/>
  <c r="CO22" i="6"/>
  <c r="CO27" i="6" s="1"/>
  <c r="CO28" i="6" s="1"/>
  <c r="CO29" i="6" s="1"/>
  <c r="CN22" i="6"/>
  <c r="CN27" i="6" s="1"/>
  <c r="CN28" i="6" s="1"/>
  <c r="CN29" i="6" s="1"/>
  <c r="CM22" i="6"/>
  <c r="CM27" i="6" s="1"/>
  <c r="CM28" i="6" s="1"/>
  <c r="CM29" i="6" s="1"/>
  <c r="CL22" i="6"/>
  <c r="CL27" i="6" s="1"/>
  <c r="CL28" i="6" s="1"/>
  <c r="CL29" i="6" s="1"/>
  <c r="CK22" i="6"/>
  <c r="CK27" i="6" s="1"/>
  <c r="CK28" i="6" s="1"/>
  <c r="CK29" i="6" s="1"/>
  <c r="CJ22" i="6"/>
  <c r="CJ27" i="6" s="1"/>
  <c r="CJ28" i="6" s="1"/>
  <c r="CJ29" i="6" s="1"/>
  <c r="CI22" i="6"/>
  <c r="CI27" i="6" s="1"/>
  <c r="CI28" i="6" s="1"/>
  <c r="CI29" i="6" s="1"/>
  <c r="CH22" i="6"/>
  <c r="CH27" i="6" s="1"/>
  <c r="CH28" i="6" s="1"/>
  <c r="CH29" i="6" s="1"/>
  <c r="CG22" i="6"/>
  <c r="CG27" i="6" s="1"/>
  <c r="CG28" i="6" s="1"/>
  <c r="CG29" i="6" s="1"/>
  <c r="CF22" i="6"/>
  <c r="CF27" i="6" s="1"/>
  <c r="CF28" i="6" s="1"/>
  <c r="CF29" i="6" s="1"/>
  <c r="CE22" i="6"/>
  <c r="CE27" i="6" s="1"/>
  <c r="CE28" i="6" s="1"/>
  <c r="CE29" i="6" s="1"/>
  <c r="CD22" i="6"/>
  <c r="CD27" i="6" s="1"/>
  <c r="BX22" i="6"/>
  <c r="BX26" i="6" s="1"/>
  <c r="BX27" i="6" s="1"/>
  <c r="BX28" i="6" s="1"/>
  <c r="BW22" i="6"/>
  <c r="BW26" i="6" s="1"/>
  <c r="BW27" i="6" s="1"/>
  <c r="BW28" i="6" s="1"/>
  <c r="BV22" i="6"/>
  <c r="BV26" i="6" s="1"/>
  <c r="BV27" i="6" s="1"/>
  <c r="BV28" i="6" s="1"/>
  <c r="BU22" i="6"/>
  <c r="BU26" i="6" s="1"/>
  <c r="BU27" i="6" s="1"/>
  <c r="BU28" i="6" s="1"/>
  <c r="BT22" i="6"/>
  <c r="BT26" i="6" s="1"/>
  <c r="BT27" i="6" s="1"/>
  <c r="BT28" i="6" s="1"/>
  <c r="BS22" i="6"/>
  <c r="BS26" i="6" s="1"/>
  <c r="BS27" i="6" s="1"/>
  <c r="BS28" i="6" s="1"/>
  <c r="BR22" i="6"/>
  <c r="BR26" i="6" s="1"/>
  <c r="BR27" i="6" s="1"/>
  <c r="BR28" i="6" s="1"/>
  <c r="BQ22" i="6"/>
  <c r="BQ26" i="6" s="1"/>
  <c r="BQ27" i="6" s="1"/>
  <c r="BQ28" i="6" s="1"/>
  <c r="BP22" i="6"/>
  <c r="BP26" i="6" s="1"/>
  <c r="BP27" i="6" s="1"/>
  <c r="BP28" i="6" s="1"/>
  <c r="BO22" i="6"/>
  <c r="BO26" i="6" s="1"/>
  <c r="BO27" i="6" s="1"/>
  <c r="BO28" i="6" s="1"/>
  <c r="BN22" i="6"/>
  <c r="BN26" i="6" s="1"/>
  <c r="BN27" i="6" s="1"/>
  <c r="BN28" i="6" s="1"/>
  <c r="BI22" i="6"/>
  <c r="BH22" i="6"/>
  <c r="BH26" i="6" s="1"/>
  <c r="BH27" i="6" s="1"/>
  <c r="BH28" i="6" s="1"/>
  <c r="BG22" i="6"/>
  <c r="BG26" i="6" s="1"/>
  <c r="BG27" i="6" s="1"/>
  <c r="BG28" i="6" s="1"/>
  <c r="BF22" i="6"/>
  <c r="BF26" i="6" s="1"/>
  <c r="BF27" i="6" s="1"/>
  <c r="BF28" i="6" s="1"/>
  <c r="BE22" i="6"/>
  <c r="BE26" i="6" s="1"/>
  <c r="BE27" i="6" s="1"/>
  <c r="BE28" i="6" s="1"/>
  <c r="BD22" i="6"/>
  <c r="BD26" i="6" s="1"/>
  <c r="BD27" i="6" s="1"/>
  <c r="BD28" i="6" s="1"/>
  <c r="BC22" i="6"/>
  <c r="BC26" i="6" s="1"/>
  <c r="BC27" i="6" s="1"/>
  <c r="BC28" i="6" s="1"/>
  <c r="BB22" i="6"/>
  <c r="BB26" i="6" s="1"/>
  <c r="BB27" i="6" s="1"/>
  <c r="BB28" i="6" s="1"/>
  <c r="BA22" i="6"/>
  <c r="BA26" i="6" s="1"/>
  <c r="BA27" i="6" s="1"/>
  <c r="BA28" i="6" s="1"/>
  <c r="AZ22" i="6"/>
  <c r="AZ26" i="6" s="1"/>
  <c r="AZ27" i="6" s="1"/>
  <c r="AZ28" i="6" s="1"/>
  <c r="AY22" i="6"/>
  <c r="AY26" i="6" s="1"/>
  <c r="AY27" i="6" s="1"/>
  <c r="AY28" i="6" s="1"/>
  <c r="AX22" i="6"/>
  <c r="AX26" i="6" s="1"/>
  <c r="AX27" i="6" s="1"/>
  <c r="AX28" i="6" s="1"/>
  <c r="AS22" i="6"/>
  <c r="AS26" i="6" s="1"/>
  <c r="AS27" i="6" s="1"/>
  <c r="AS28" i="6" s="1"/>
  <c r="AR22" i="6"/>
  <c r="AR26" i="6" s="1"/>
  <c r="AR27" i="6" s="1"/>
  <c r="AR28" i="6" s="1"/>
  <c r="AQ22" i="6"/>
  <c r="AQ26" i="6" s="1"/>
  <c r="AQ27" i="6" s="1"/>
  <c r="AQ28" i="6" s="1"/>
  <c r="AP22" i="6"/>
  <c r="AP26" i="6" s="1"/>
  <c r="AP27" i="6" s="1"/>
  <c r="AP28" i="6" s="1"/>
  <c r="AO22" i="6"/>
  <c r="AN22" i="6"/>
  <c r="AN26" i="6" s="1"/>
  <c r="AN27" i="6" s="1"/>
  <c r="AN28" i="6" s="1"/>
  <c r="AM22" i="6"/>
  <c r="AM26" i="6" s="1"/>
  <c r="AM27" i="6" s="1"/>
  <c r="AM28" i="6" s="1"/>
  <c r="AL22" i="6"/>
  <c r="AL26" i="6" s="1"/>
  <c r="AL27" i="6" s="1"/>
  <c r="AL28" i="6" s="1"/>
  <c r="AK22" i="6"/>
  <c r="AK26" i="6" s="1"/>
  <c r="AK27" i="6" s="1"/>
  <c r="AK28" i="6" s="1"/>
  <c r="AF22" i="6"/>
  <c r="AF26" i="6" s="1"/>
  <c r="AF27" i="6" s="1"/>
  <c r="AF28" i="6" s="1"/>
  <c r="AE22" i="6"/>
  <c r="AE26" i="6" s="1"/>
  <c r="AE27" i="6" s="1"/>
  <c r="AE28" i="6" s="1"/>
  <c r="AD22" i="6"/>
  <c r="AD26" i="6" s="1"/>
  <c r="AD27" i="6" s="1"/>
  <c r="AD28" i="6" s="1"/>
  <c r="AC22" i="6"/>
  <c r="AC26" i="6" s="1"/>
  <c r="AC27" i="6" s="1"/>
  <c r="AC28" i="6" s="1"/>
  <c r="AB22" i="6"/>
  <c r="AB26" i="6" s="1"/>
  <c r="AB27" i="6" s="1"/>
  <c r="AB28" i="6" s="1"/>
  <c r="AA22" i="6"/>
  <c r="AA26" i="6" s="1"/>
  <c r="AA27" i="6" s="1"/>
  <c r="AA28" i="6" s="1"/>
  <c r="Z22" i="6"/>
  <c r="Z26" i="6" s="1"/>
  <c r="Z27" i="6" s="1"/>
  <c r="Z28" i="6" s="1"/>
  <c r="Y22" i="6"/>
  <c r="Y26" i="6" s="1"/>
  <c r="Y27" i="6" s="1"/>
  <c r="Y28" i="6" s="1"/>
  <c r="X22" i="6"/>
  <c r="X26" i="6" s="1"/>
  <c r="X27" i="6" s="1"/>
  <c r="X28" i="6" s="1"/>
  <c r="W22" i="6"/>
  <c r="W26" i="6" s="1"/>
  <c r="W27" i="6" s="1"/>
  <c r="W28" i="6" s="1"/>
  <c r="V22" i="6"/>
  <c r="V26" i="6" s="1"/>
  <c r="V27" i="6" s="1"/>
  <c r="V28" i="6" s="1"/>
  <c r="U22" i="6"/>
  <c r="P22" i="6"/>
  <c r="P26" i="6" s="1"/>
  <c r="P27" i="6" s="1"/>
  <c r="P28" i="6" s="1"/>
  <c r="O22" i="6"/>
  <c r="O26" i="6" s="1"/>
  <c r="O27" i="6" s="1"/>
  <c r="O28" i="6" s="1"/>
  <c r="N22" i="6"/>
  <c r="N26" i="6" s="1"/>
  <c r="N27" i="6" s="1"/>
  <c r="N28" i="6" s="1"/>
  <c r="M22" i="6"/>
  <c r="M26" i="6" s="1"/>
  <c r="M27" i="6" s="1"/>
  <c r="M28" i="6" s="1"/>
  <c r="L22" i="6"/>
  <c r="L26" i="6" s="1"/>
  <c r="L27" i="6" s="1"/>
  <c r="L28" i="6" s="1"/>
  <c r="K22" i="6"/>
  <c r="K26" i="6" s="1"/>
  <c r="K27" i="6" s="1"/>
  <c r="K28" i="6" s="1"/>
  <c r="J22" i="6"/>
  <c r="J26" i="6" s="1"/>
  <c r="J27" i="6" s="1"/>
  <c r="J28" i="6" s="1"/>
  <c r="I22" i="6"/>
  <c r="I26" i="6" s="1"/>
  <c r="I27" i="6" s="1"/>
  <c r="I28" i="6" s="1"/>
  <c r="H22" i="6"/>
  <c r="H26" i="6" s="1"/>
  <c r="H27" i="6" s="1"/>
  <c r="H28" i="6" s="1"/>
  <c r="G22" i="6"/>
  <c r="G26" i="6" s="1"/>
  <c r="G27" i="6" s="1"/>
  <c r="G28" i="6" s="1"/>
  <c r="F22" i="6"/>
  <c r="F26" i="6" s="1"/>
  <c r="F27" i="6" s="1"/>
  <c r="F28" i="6" s="1"/>
  <c r="E22" i="6"/>
  <c r="E26" i="6" s="1"/>
  <c r="E27" i="6" s="1"/>
  <c r="E28" i="6" s="1"/>
  <c r="AE67" i="7" l="1"/>
  <c r="AE20" i="7"/>
  <c r="AC19" i="5"/>
  <c r="AA19" i="5"/>
  <c r="Y19" i="5"/>
  <c r="W19" i="5"/>
  <c r="U19" i="5"/>
  <c r="S19" i="5"/>
  <c r="Q19" i="5"/>
  <c r="O19" i="5"/>
  <c r="M19" i="5"/>
  <c r="K19" i="5"/>
  <c r="I19" i="5"/>
  <c r="G19" i="5"/>
  <c r="AE16" i="5"/>
  <c r="E16" i="5" s="1"/>
  <c r="B16" i="5"/>
  <c r="AE15" i="5"/>
  <c r="AE19" i="5" s="1"/>
  <c r="E15" i="5"/>
  <c r="B15" i="5"/>
  <c r="AI8" i="5"/>
  <c r="AI7" i="5"/>
  <c r="BJ6" i="5"/>
  <c r="AI6" i="5"/>
  <c r="AA6" i="5"/>
  <c r="K6" i="5"/>
  <c r="E6" i="5"/>
  <c r="W6" i="5" s="1"/>
  <c r="BJ5" i="5"/>
  <c r="AI5" i="5"/>
  <c r="AA5" i="5"/>
  <c r="E5" i="5"/>
  <c r="S5" i="5" s="1"/>
  <c r="BJ4" i="5"/>
  <c r="AI4" i="5"/>
  <c r="E4" i="5"/>
  <c r="S4" i="5" s="1"/>
  <c r="BJ3" i="5"/>
  <c r="E3" i="5"/>
  <c r="S3" i="5" s="1"/>
  <c r="B3" i="5"/>
  <c r="AI3" i="5" s="1"/>
  <c r="BB34" i="4"/>
  <c r="AY34" i="4"/>
  <c r="AV34" i="4"/>
  <c r="AS34" i="4"/>
  <c r="AP34" i="4"/>
  <c r="AC34" i="4"/>
  <c r="AC35" i="4" s="1"/>
  <c r="Z34" i="4"/>
  <c r="Z33" i="4"/>
  <c r="W33" i="4"/>
  <c r="T33" i="4"/>
  <c r="Q33" i="4"/>
  <c r="N33" i="4"/>
  <c r="E33" i="4" s="1"/>
  <c r="W32" i="4"/>
  <c r="T32" i="4"/>
  <c r="Q32" i="4"/>
  <c r="N32" i="4"/>
  <c r="W31" i="4"/>
  <c r="T31" i="4"/>
  <c r="Q31" i="4"/>
  <c r="N31" i="4"/>
  <c r="AY30" i="4"/>
  <c r="AM30" i="4"/>
  <c r="AM34" i="4" s="1"/>
  <c r="W30" i="4"/>
  <c r="T30" i="4"/>
  <c r="Q30" i="4"/>
  <c r="N30" i="4"/>
  <c r="Q29" i="4"/>
  <c r="W28" i="4"/>
  <c r="T28" i="4"/>
  <c r="Q28" i="4"/>
  <c r="N28" i="4"/>
  <c r="W27" i="4"/>
  <c r="T27" i="4"/>
  <c r="Q27" i="4"/>
  <c r="N27" i="4"/>
  <c r="E27" i="4"/>
  <c r="W26" i="4"/>
  <c r="T26" i="4"/>
  <c r="Q26" i="4"/>
  <c r="N26" i="4"/>
  <c r="E26" i="4" s="1"/>
  <c r="W25" i="4"/>
  <c r="T25" i="4"/>
  <c r="Q25" i="4"/>
  <c r="N25" i="4"/>
  <c r="W24" i="4"/>
  <c r="T24" i="4"/>
  <c r="Q24" i="4"/>
  <c r="N24" i="4"/>
  <c r="W23" i="4"/>
  <c r="T23" i="4"/>
  <c r="Q23" i="4"/>
  <c r="N23" i="4"/>
  <c r="E23" i="4" s="1"/>
  <c r="W22" i="4"/>
  <c r="T22" i="4"/>
  <c r="Q22" i="4"/>
  <c r="N22" i="4"/>
  <c r="W21" i="4"/>
  <c r="T21" i="4"/>
  <c r="Q21" i="4"/>
  <c r="E21" i="4" s="1"/>
  <c r="N21" i="4"/>
  <c r="W20" i="4"/>
  <c r="T20" i="4"/>
  <c r="Q20" i="4"/>
  <c r="N20" i="4"/>
  <c r="W19" i="4"/>
  <c r="T19" i="4"/>
  <c r="Q19" i="4"/>
  <c r="E19" i="4" s="1"/>
  <c r="N19" i="4"/>
  <c r="W18" i="4"/>
  <c r="T18" i="4"/>
  <c r="Q18" i="4"/>
  <c r="N18" i="4"/>
  <c r="W17" i="4"/>
  <c r="T17" i="4"/>
  <c r="T34" i="4" s="1"/>
  <c r="Q17" i="4"/>
  <c r="N17" i="4"/>
  <c r="AC13" i="4"/>
  <c r="Z13" i="4"/>
  <c r="E11" i="4" s="1"/>
  <c r="E12" i="4"/>
  <c r="B12" i="4"/>
  <c r="AV11" i="4"/>
  <c r="AV13" i="4" s="1"/>
  <c r="AS11" i="4"/>
  <c r="AS13" i="4" s="1"/>
  <c r="AP11" i="4"/>
  <c r="AP13" i="4" s="1"/>
  <c r="AP35" i="4" s="1"/>
  <c r="AM11" i="4"/>
  <c r="AM13" i="4" s="1"/>
  <c r="B11" i="4"/>
  <c r="W10" i="4"/>
  <c r="T10" i="4"/>
  <c r="Q10" i="4"/>
  <c r="N10" i="4"/>
  <c r="BB9" i="4"/>
  <c r="BB11" i="4" s="1"/>
  <c r="BB13" i="4" s="1"/>
  <c r="BB35" i="4" s="1"/>
  <c r="AY9" i="4"/>
  <c r="AY11" i="4" s="1"/>
  <c r="AY13" i="4" s="1"/>
  <c r="AY35" i="4" s="1"/>
  <c r="W8" i="4"/>
  <c r="W9" i="4" s="1"/>
  <c r="W11" i="4" s="1"/>
  <c r="W13" i="4" s="1"/>
  <c r="T8" i="4"/>
  <c r="T9" i="4" s="1"/>
  <c r="Q8" i="4"/>
  <c r="Q9" i="4" s="1"/>
  <c r="Q11" i="4" s="1"/>
  <c r="Q13" i="4" s="1"/>
  <c r="E8" i="4" s="1"/>
  <c r="N8" i="4"/>
  <c r="N9" i="4" s="1"/>
  <c r="W6" i="4"/>
  <c r="T6" i="4"/>
  <c r="Q6" i="4"/>
  <c r="N6" i="4"/>
  <c r="W5" i="4"/>
  <c r="B10" i="4" s="1"/>
  <c r="T5" i="4"/>
  <c r="B9" i="4" s="1"/>
  <c r="Q5" i="4"/>
  <c r="B8" i="4" s="1"/>
  <c r="N5" i="4"/>
  <c r="B7" i="4" s="1"/>
  <c r="L1" i="4"/>
  <c r="AC19" i="3"/>
  <c r="AA19" i="3"/>
  <c r="AA10" i="3" s="1"/>
  <c r="Y19" i="3"/>
  <c r="Y10" i="3" s="1"/>
  <c r="W19" i="3"/>
  <c r="U19" i="3"/>
  <c r="U10" i="3" s="1"/>
  <c r="S19" i="3"/>
  <c r="S10" i="3" s="1"/>
  <c r="Q19" i="3"/>
  <c r="Q10" i="3" s="1"/>
  <c r="O19" i="3"/>
  <c r="O10" i="3" s="1"/>
  <c r="M19" i="3"/>
  <c r="K19" i="3"/>
  <c r="K10" i="3" s="1"/>
  <c r="I19" i="3"/>
  <c r="I10" i="3" s="1"/>
  <c r="G19" i="3"/>
  <c r="AE17" i="3"/>
  <c r="E17" i="3" s="1"/>
  <c r="B17" i="3"/>
  <c r="AE16" i="3"/>
  <c r="E16" i="3"/>
  <c r="B16" i="3"/>
  <c r="AE15" i="3"/>
  <c r="E15" i="3" s="1"/>
  <c r="B15" i="3"/>
  <c r="AC10" i="3"/>
  <c r="W10" i="3"/>
  <c r="M10" i="3"/>
  <c r="G10" i="3"/>
  <c r="B8" i="3"/>
  <c r="B7" i="3"/>
  <c r="BJ6" i="3"/>
  <c r="Y6" i="3"/>
  <c r="I6" i="3"/>
  <c r="E6" i="3"/>
  <c r="AA6" i="3" s="1"/>
  <c r="B6" i="3"/>
  <c r="BJ5" i="3"/>
  <c r="W5" i="3"/>
  <c r="O5" i="3"/>
  <c r="G5" i="3"/>
  <c r="E5" i="3"/>
  <c r="AA5" i="3" s="1"/>
  <c r="B5" i="3"/>
  <c r="BJ4" i="3"/>
  <c r="E4" i="3"/>
  <c r="AA4" i="3" s="1"/>
  <c r="B4" i="3"/>
  <c r="BJ3" i="3"/>
  <c r="S3" i="3"/>
  <c r="K3" i="3"/>
  <c r="E3" i="3"/>
  <c r="B3" i="3"/>
  <c r="BB34" i="2"/>
  <c r="AV34" i="2"/>
  <c r="AS34" i="2"/>
  <c r="AP34" i="2"/>
  <c r="AP35" i="2" s="1"/>
  <c r="AM34" i="2"/>
  <c r="AC34" i="2"/>
  <c r="Z34" i="2"/>
  <c r="Z33" i="2"/>
  <c r="W33" i="2"/>
  <c r="T33" i="2"/>
  <c r="Q33" i="2"/>
  <c r="N33" i="2"/>
  <c r="E33" i="2" s="1"/>
  <c r="W32" i="2"/>
  <c r="T32" i="2"/>
  <c r="Q32" i="2"/>
  <c r="N32" i="2"/>
  <c r="E32" i="2" s="1"/>
  <c r="W31" i="2"/>
  <c r="T31" i="2"/>
  <c r="Q31" i="2"/>
  <c r="N31" i="2"/>
  <c r="AY30" i="2"/>
  <c r="AY34" i="2" s="1"/>
  <c r="W30" i="2"/>
  <c r="T30" i="2"/>
  <c r="Q30" i="2"/>
  <c r="N30" i="2"/>
  <c r="Q29" i="2"/>
  <c r="W28" i="2"/>
  <c r="T28" i="2"/>
  <c r="Q28" i="2"/>
  <c r="N28" i="2"/>
  <c r="W27" i="2"/>
  <c r="T27" i="2"/>
  <c r="Q27" i="2"/>
  <c r="N27" i="2"/>
  <c r="W26" i="2"/>
  <c r="T26" i="2"/>
  <c r="Q26" i="2"/>
  <c r="N26" i="2"/>
  <c r="W25" i="2"/>
  <c r="T25" i="2"/>
  <c r="Q25" i="2"/>
  <c r="N25" i="2"/>
  <c r="E25" i="2"/>
  <c r="W24" i="2"/>
  <c r="T24" i="2"/>
  <c r="Q24" i="2"/>
  <c r="N24" i="2"/>
  <c r="E24" i="2" s="1"/>
  <c r="W23" i="2"/>
  <c r="T23" i="2"/>
  <c r="Q23" i="2"/>
  <c r="N23" i="2"/>
  <c r="W22" i="2"/>
  <c r="T22" i="2"/>
  <c r="Q22" i="2"/>
  <c r="N22" i="2"/>
  <c r="W21" i="2"/>
  <c r="T21" i="2"/>
  <c r="Q21" i="2"/>
  <c r="N21" i="2"/>
  <c r="E21" i="2" s="1"/>
  <c r="W20" i="2"/>
  <c r="T20" i="2"/>
  <c r="Q20" i="2"/>
  <c r="N20" i="2"/>
  <c r="W19" i="2"/>
  <c r="T19" i="2"/>
  <c r="Q19" i="2"/>
  <c r="E19" i="2" s="1"/>
  <c r="N19" i="2"/>
  <c r="W18" i="2"/>
  <c r="T18" i="2"/>
  <c r="Q18" i="2"/>
  <c r="N18" i="2"/>
  <c r="W17" i="2"/>
  <c r="T17" i="2"/>
  <c r="Q17" i="2"/>
  <c r="Q34" i="2" s="1"/>
  <c r="N17" i="2"/>
  <c r="AC13" i="2"/>
  <c r="Z13" i="2"/>
  <c r="B12" i="2"/>
  <c r="AV11" i="2"/>
  <c r="AV13" i="2" s="1"/>
  <c r="AV35" i="2" s="1"/>
  <c r="AS11" i="2"/>
  <c r="AS13" i="2" s="1"/>
  <c r="AS35" i="2" s="1"/>
  <c r="AP11" i="2"/>
  <c r="AP13" i="2" s="1"/>
  <c r="AM11" i="2"/>
  <c r="AM13" i="2" s="1"/>
  <c r="AM35" i="2" s="1"/>
  <c r="B11" i="2"/>
  <c r="W10" i="2"/>
  <c r="T10" i="2"/>
  <c r="Q10" i="2"/>
  <c r="N10" i="2"/>
  <c r="BB9" i="2"/>
  <c r="BB11" i="2" s="1"/>
  <c r="BB13" i="2" s="1"/>
  <c r="BB35" i="2" s="1"/>
  <c r="AY9" i="2"/>
  <c r="AY11" i="2" s="1"/>
  <c r="AY13" i="2" s="1"/>
  <c r="AY35" i="2" s="1"/>
  <c r="W8" i="2"/>
  <c r="W9" i="2" s="1"/>
  <c r="T8" i="2"/>
  <c r="T9" i="2" s="1"/>
  <c r="T11" i="2" s="1"/>
  <c r="T13" i="2" s="1"/>
  <c r="Q8" i="2"/>
  <c r="Q9" i="2" s="1"/>
  <c r="Q11" i="2" s="1"/>
  <c r="Q13" i="2" s="1"/>
  <c r="N8" i="2"/>
  <c r="N9" i="2" s="1"/>
  <c r="N11" i="2" s="1"/>
  <c r="N13" i="2" s="1"/>
  <c r="W6" i="2"/>
  <c r="T6" i="2"/>
  <c r="Q6" i="2"/>
  <c r="N6" i="2"/>
  <c r="W5" i="2"/>
  <c r="B10" i="2" s="1"/>
  <c r="T5" i="2"/>
  <c r="B9" i="2" s="1"/>
  <c r="Q5" i="2"/>
  <c r="B8" i="2" s="1"/>
  <c r="N5" i="2"/>
  <c r="B7" i="2" s="1"/>
  <c r="L1" i="2"/>
  <c r="Q4" i="3" l="1"/>
  <c r="E9" i="3"/>
  <c r="E17" i="2"/>
  <c r="E22" i="2"/>
  <c r="E27" i="2"/>
  <c r="G3" i="3"/>
  <c r="G9" i="3" s="1"/>
  <c r="G11" i="3" s="1"/>
  <c r="O3" i="3"/>
  <c r="W3" i="3"/>
  <c r="I4" i="3"/>
  <c r="Y4" i="3"/>
  <c r="Q6" i="3"/>
  <c r="E18" i="4"/>
  <c r="E24" i="4"/>
  <c r="E30" i="4"/>
  <c r="N34" i="2"/>
  <c r="N35" i="2" s="1"/>
  <c r="E20" i="2"/>
  <c r="W34" i="2"/>
  <c r="E26" i="2"/>
  <c r="E31" i="2"/>
  <c r="I3" i="3"/>
  <c r="Q3" i="3"/>
  <c r="Q9" i="3" s="1"/>
  <c r="Q11" i="3" s="1"/>
  <c r="Y3" i="3"/>
  <c r="O4" i="3"/>
  <c r="I5" i="3"/>
  <c r="Y5" i="3"/>
  <c r="G6" i="3"/>
  <c r="W6" i="3"/>
  <c r="N11" i="4"/>
  <c r="N13" i="4" s="1"/>
  <c r="E22" i="4"/>
  <c r="E28" i="4"/>
  <c r="AA3" i="3"/>
  <c r="AA9" i="3" s="1"/>
  <c r="AA11" i="3" s="1"/>
  <c r="Z35" i="4"/>
  <c r="E18" i="2"/>
  <c r="E28" i="2"/>
  <c r="M3" i="3"/>
  <c r="U3" i="3"/>
  <c r="AC3" i="3"/>
  <c r="G4" i="3"/>
  <c r="W4" i="3"/>
  <c r="W9" i="3" s="1"/>
  <c r="W11" i="3" s="1"/>
  <c r="Q5" i="3"/>
  <c r="O6" i="3"/>
  <c r="AS35" i="4"/>
  <c r="E20" i="4"/>
  <c r="E31" i="4"/>
  <c r="AV35" i="4"/>
  <c r="S6" i="5"/>
  <c r="S9" i="5" s="1"/>
  <c r="S10" i="5" s="1"/>
  <c r="E10" i="4"/>
  <c r="E8" i="2"/>
  <c r="Q35" i="2"/>
  <c r="AM35" i="4"/>
  <c r="T35" i="2"/>
  <c r="E7" i="4"/>
  <c r="U3" i="5"/>
  <c r="E9" i="2"/>
  <c r="Q34" i="4"/>
  <c r="Q35" i="4" s="1"/>
  <c r="K3" i="5"/>
  <c r="AA3" i="5"/>
  <c r="K4" i="5"/>
  <c r="AA4" i="5"/>
  <c r="Z35" i="2"/>
  <c r="E11" i="2"/>
  <c r="E19" i="3"/>
  <c r="T11" i="4"/>
  <c r="T13" i="4" s="1"/>
  <c r="E7" i="2"/>
  <c r="W11" i="2"/>
  <c r="W13" i="2" s="1"/>
  <c r="E12" i="2"/>
  <c r="AC35" i="2"/>
  <c r="E23" i="2"/>
  <c r="E17" i="4"/>
  <c r="E25" i="4"/>
  <c r="E32" i="4"/>
  <c r="E19" i="5"/>
  <c r="W3" i="5"/>
  <c r="O3" i="5"/>
  <c r="G3" i="5"/>
  <c r="E9" i="5"/>
  <c r="Y3" i="5"/>
  <c r="Q3" i="5"/>
  <c r="I3" i="5"/>
  <c r="W4" i="5"/>
  <c r="O4" i="5"/>
  <c r="G4" i="5"/>
  <c r="Y4" i="5"/>
  <c r="Q4" i="5"/>
  <c r="I4" i="5"/>
  <c r="U4" i="5"/>
  <c r="T34" i="2"/>
  <c r="W34" i="4"/>
  <c r="W35" i="4" s="1"/>
  <c r="W5" i="5"/>
  <c r="O5" i="5"/>
  <c r="G5" i="5"/>
  <c r="M5" i="5"/>
  <c r="Y5" i="5"/>
  <c r="Q5" i="5"/>
  <c r="I5" i="5"/>
  <c r="AC5" i="5"/>
  <c r="U5" i="5"/>
  <c r="E30" i="2"/>
  <c r="N34" i="4"/>
  <c r="N35" i="4" s="1"/>
  <c r="M3" i="5"/>
  <c r="AC3" i="5"/>
  <c r="AC9" i="5" s="1"/>
  <c r="AC10" i="5" s="1"/>
  <c r="M4" i="5"/>
  <c r="AC4" i="5"/>
  <c r="K5" i="5"/>
  <c r="M6" i="5"/>
  <c r="M4" i="3"/>
  <c r="U4" i="3"/>
  <c r="AC4" i="3"/>
  <c r="M5" i="3"/>
  <c r="U5" i="3"/>
  <c r="AC5" i="3"/>
  <c r="M6" i="3"/>
  <c r="U6" i="3"/>
  <c r="AC6" i="3"/>
  <c r="AE19" i="3"/>
  <c r="AE10" i="3" s="1"/>
  <c r="Q40" i="2" s="1"/>
  <c r="AC40" i="2" s="1"/>
  <c r="I6" i="5"/>
  <c r="Q6" i="5"/>
  <c r="Y6" i="5"/>
  <c r="U6" i="5"/>
  <c r="AC6" i="5"/>
  <c r="K4" i="3"/>
  <c r="K9" i="3" s="1"/>
  <c r="K11" i="3" s="1"/>
  <c r="S4" i="3"/>
  <c r="K5" i="3"/>
  <c r="S5" i="3"/>
  <c r="S9" i="3" s="1"/>
  <c r="S11" i="3" s="1"/>
  <c r="K6" i="3"/>
  <c r="AE6" i="3" s="1"/>
  <c r="S6" i="3"/>
  <c r="G6" i="5"/>
  <c r="O6" i="5"/>
  <c r="AE5" i="3" l="1"/>
  <c r="O9" i="5"/>
  <c r="O10" i="5" s="1"/>
  <c r="I9" i="3"/>
  <c r="I11" i="3" s="1"/>
  <c r="O9" i="3"/>
  <c r="O11" i="3" s="1"/>
  <c r="AE3" i="3"/>
  <c r="AC9" i="3"/>
  <c r="AC11" i="3" s="1"/>
  <c r="Y9" i="3"/>
  <c r="Y11" i="3" s="1"/>
  <c r="T35" i="4"/>
  <c r="E9" i="4"/>
  <c r="E13" i="4" s="1"/>
  <c r="U9" i="5"/>
  <c r="U10" i="5" s="1"/>
  <c r="M9" i="5"/>
  <c r="M10" i="5" s="1"/>
  <c r="E34" i="4"/>
  <c r="M9" i="3"/>
  <c r="M11" i="3" s="1"/>
  <c r="I9" i="5"/>
  <c r="I10" i="5" s="1"/>
  <c r="AE3" i="5"/>
  <c r="G9" i="5"/>
  <c r="G10" i="5" s="1"/>
  <c r="K9" i="5"/>
  <c r="K10" i="5" s="1"/>
  <c r="AE4" i="5"/>
  <c r="Q9" i="5"/>
  <c r="Q10" i="5" s="1"/>
  <c r="AE4" i="3"/>
  <c r="AE9" i="3" s="1"/>
  <c r="Y9" i="5"/>
  <c r="Y10" i="5" s="1"/>
  <c r="W9" i="5"/>
  <c r="W10" i="5" s="1"/>
  <c r="AE6" i="5"/>
  <c r="U9" i="3"/>
  <c r="U11" i="3" s="1"/>
  <c r="AE5" i="5"/>
  <c r="W35" i="2"/>
  <c r="E10" i="2"/>
  <c r="E13" i="2" s="1"/>
  <c r="AA9" i="5"/>
  <c r="AA10" i="5" s="1"/>
  <c r="AE11" i="3" l="1"/>
  <c r="AC12" i="3" s="1"/>
  <c r="E29" i="2" s="1"/>
  <c r="E34" i="2" s="1"/>
  <c r="E35" i="2" s="1"/>
  <c r="E35" i="4"/>
  <c r="Q43" i="2"/>
  <c r="AE10" i="5"/>
  <c r="Q40" i="4" s="1"/>
  <c r="AC40" i="4" s="1"/>
  <c r="AE9" i="5"/>
  <c r="K41" i="4"/>
  <c r="K41" i="2"/>
  <c r="AE11" i="5" l="1"/>
  <c r="Q43" i="4" s="1"/>
</calcChain>
</file>

<file path=xl/sharedStrings.xml><?xml version="1.0" encoding="utf-8"?>
<sst xmlns="http://schemas.openxmlformats.org/spreadsheetml/2006/main" count="2759" uniqueCount="664">
  <si>
    <t>農業経営改善計画認定添付資料</t>
    <rPh sb="0" eb="2">
      <t>ノウギョウ</t>
    </rPh>
    <rPh sb="2" eb="4">
      <t>ケイエイ</t>
    </rPh>
    <rPh sb="4" eb="6">
      <t>カイゼン</t>
    </rPh>
    <rPh sb="6" eb="8">
      <t>ケイカク</t>
    </rPh>
    <rPh sb="8" eb="10">
      <t>ニンテイ</t>
    </rPh>
    <rPh sb="10" eb="12">
      <t>テンプ</t>
    </rPh>
    <rPh sb="12" eb="14">
      <t>シリョウ</t>
    </rPh>
    <phoneticPr fontId="5"/>
  </si>
  <si>
    <t>（ 農　業　経　営　計　画　策　定 ）</t>
    <rPh sb="2" eb="3">
      <t>ノウ</t>
    </rPh>
    <rPh sb="4" eb="5">
      <t>ギョウ</t>
    </rPh>
    <rPh sb="6" eb="7">
      <t>キョウ</t>
    </rPh>
    <rPh sb="8" eb="9">
      <t>エイ</t>
    </rPh>
    <rPh sb="10" eb="11">
      <t>ケイ</t>
    </rPh>
    <rPh sb="12" eb="13">
      <t>ガ</t>
    </rPh>
    <rPh sb="14" eb="15">
      <t>サク</t>
    </rPh>
    <rPh sb="16" eb="17">
      <t>サダム</t>
    </rPh>
    <phoneticPr fontId="5"/>
  </si>
  <si>
    <t>歳</t>
    <rPh sb="0" eb="1">
      <t>サイ</t>
    </rPh>
    <phoneticPr fontId="5"/>
  </si>
  <si>
    <t>農家氏名</t>
    <rPh sb="0" eb="2">
      <t>ノウカ</t>
    </rPh>
    <rPh sb="2" eb="4">
      <t>シメイ</t>
    </rPh>
    <phoneticPr fontId="5"/>
  </si>
  <si>
    <t>住所</t>
    <rPh sb="0" eb="2">
      <t>ジュウショ</t>
    </rPh>
    <phoneticPr fontId="5"/>
  </si>
  <si>
    <t>tel</t>
    <phoneticPr fontId="5"/>
  </si>
  <si>
    <t>営農類型</t>
    <rPh sb="0" eb="2">
      <t>エイノウ</t>
    </rPh>
    <rPh sb="2" eb="4">
      <t>ルイケイ</t>
    </rPh>
    <phoneticPr fontId="5"/>
  </si>
  <si>
    <t>農業経営の目標</t>
    <rPh sb="0" eb="2">
      <t>ノウギョウ</t>
    </rPh>
    <rPh sb="2" eb="4">
      <t>ケイエイ</t>
    </rPh>
    <rPh sb="5" eb="7">
      <t>モクヒョウ</t>
    </rPh>
    <phoneticPr fontId="5"/>
  </si>
  <si>
    <t>氏名</t>
    <rPh sb="0" eb="2">
      <t>シメイ</t>
    </rPh>
    <phoneticPr fontId="5"/>
  </si>
  <si>
    <t>目標の部　１０アール当収益性指標　入力表</t>
    <rPh sb="0" eb="2">
      <t>モクヒョウ</t>
    </rPh>
    <rPh sb="3" eb="4">
      <t>ブ</t>
    </rPh>
    <rPh sb="10" eb="11">
      <t>ア</t>
    </rPh>
    <rPh sb="11" eb="14">
      <t>シュウエキセイ</t>
    </rPh>
    <rPh sb="14" eb="16">
      <t>シヒョウ</t>
    </rPh>
    <rPh sb="17" eb="19">
      <t>ニュウリョク</t>
    </rPh>
    <rPh sb="19" eb="20">
      <t>ヒョウ</t>
    </rPh>
    <phoneticPr fontId="5"/>
  </si>
  <si>
    <t>目標</t>
    <rPh sb="0" eb="2">
      <t>モクヒョウ</t>
    </rPh>
    <phoneticPr fontId="5"/>
  </si>
  <si>
    <t>作物別収支明細</t>
    <rPh sb="0" eb="2">
      <t>サクモツ</t>
    </rPh>
    <rPh sb="2" eb="3">
      <t>ベツ</t>
    </rPh>
    <rPh sb="3" eb="5">
      <t>シュウシ</t>
    </rPh>
    <rPh sb="5" eb="7">
      <t>メイサイ</t>
    </rPh>
    <phoneticPr fontId="5"/>
  </si>
  <si>
    <t>収入総括表</t>
    <rPh sb="0" eb="2">
      <t>シュウニュウ</t>
    </rPh>
    <rPh sb="2" eb="4">
      <t>ソウカツ</t>
    </rPh>
    <rPh sb="4" eb="5">
      <t>ヒョウ</t>
    </rPh>
    <phoneticPr fontId="5"/>
  </si>
  <si>
    <t>作物名</t>
    <rPh sb="0" eb="2">
      <t>サクモツ</t>
    </rPh>
    <rPh sb="2" eb="3">
      <t>メイ</t>
    </rPh>
    <phoneticPr fontId="5"/>
  </si>
  <si>
    <t>作目</t>
    <rPh sb="0" eb="2">
      <t>サクモク</t>
    </rPh>
    <phoneticPr fontId="5"/>
  </si>
  <si>
    <t>金額</t>
    <rPh sb="0" eb="2">
      <t>キンガク</t>
    </rPh>
    <phoneticPr fontId="5"/>
  </si>
  <si>
    <t>作型</t>
    <rPh sb="0" eb="1">
      <t>サク</t>
    </rPh>
    <rPh sb="1" eb="2">
      <t>ガタ</t>
    </rPh>
    <phoneticPr fontId="5"/>
  </si>
  <si>
    <t>円</t>
    <rPh sb="0" eb="1">
      <t>エン</t>
    </rPh>
    <phoneticPr fontId="5"/>
  </si>
  <si>
    <t>栽培面積</t>
    <rPh sb="0" eb="2">
      <t>サイバイ</t>
    </rPh>
    <rPh sb="2" eb="4">
      <t>メンセキ</t>
    </rPh>
    <phoneticPr fontId="5"/>
  </si>
  <si>
    <t>ａ</t>
    <phoneticPr fontId="5"/>
  </si>
  <si>
    <t>１０ａ当収量</t>
    <rPh sb="3" eb="4">
      <t>ア</t>
    </rPh>
    <rPh sb="4" eb="6">
      <t>シュウリョウ</t>
    </rPh>
    <phoneticPr fontId="5"/>
  </si>
  <si>
    <t>kg</t>
    <phoneticPr fontId="5"/>
  </si>
  <si>
    <t>ｋｇ</t>
  </si>
  <si>
    <t>ｋｇ</t>
    <phoneticPr fontId="5"/>
  </si>
  <si>
    <t>ｋｇ</t>
    <phoneticPr fontId="5"/>
  </si>
  <si>
    <t>ｋｇ</t>
    <phoneticPr fontId="5"/>
  </si>
  <si>
    <t>出荷数量</t>
    <rPh sb="0" eb="2">
      <t>シュッカ</t>
    </rPh>
    <rPh sb="2" eb="4">
      <t>スウリョウ</t>
    </rPh>
    <phoneticPr fontId="5"/>
  </si>
  <si>
    <t>kg</t>
    <phoneticPr fontId="5"/>
  </si>
  <si>
    <t>ｋｇ</t>
    <phoneticPr fontId="5"/>
  </si>
  <si>
    <t>販売単価</t>
    <rPh sb="0" eb="2">
      <t>ハンバイ</t>
    </rPh>
    <rPh sb="2" eb="4">
      <t>タンカ</t>
    </rPh>
    <phoneticPr fontId="5"/>
  </si>
  <si>
    <t>円</t>
  </si>
  <si>
    <t>販売金額</t>
    <rPh sb="0" eb="2">
      <t>ハンバイ</t>
    </rPh>
    <rPh sb="2" eb="4">
      <t>キンガク</t>
    </rPh>
    <phoneticPr fontId="5"/>
  </si>
  <si>
    <t>円</t>
    <phoneticPr fontId="5"/>
  </si>
  <si>
    <t>収入計（Ａ）</t>
    <rPh sb="0" eb="2">
      <t>シュウニュウ</t>
    </rPh>
    <rPh sb="2" eb="3">
      <t>ケイ</t>
    </rPh>
    <phoneticPr fontId="5"/>
  </si>
  <si>
    <t>作物収入計（Ｃ）</t>
    <rPh sb="0" eb="2">
      <t>サクモツ</t>
    </rPh>
    <rPh sb="2" eb="4">
      <t>シュウニュウ</t>
    </rPh>
    <rPh sb="4" eb="5">
      <t>ケイ</t>
    </rPh>
    <phoneticPr fontId="5"/>
  </si>
  <si>
    <t>支出総括表</t>
    <rPh sb="0" eb="2">
      <t>シシュツ</t>
    </rPh>
    <rPh sb="2" eb="4">
      <t>ソウカツ</t>
    </rPh>
    <rPh sb="4" eb="5">
      <t>ヒョウ</t>
    </rPh>
    <phoneticPr fontId="5"/>
  </si>
  <si>
    <t>*</t>
    <phoneticPr fontId="5"/>
  </si>
  <si>
    <t>*</t>
    <phoneticPr fontId="5"/>
  </si>
  <si>
    <t>科目</t>
    <rPh sb="0" eb="2">
      <t>カモク</t>
    </rPh>
    <phoneticPr fontId="5"/>
  </si>
  <si>
    <t>*</t>
    <phoneticPr fontId="5"/>
  </si>
  <si>
    <t>種苗費</t>
    <rPh sb="0" eb="1">
      <t>シュ</t>
    </rPh>
    <rPh sb="1" eb="2">
      <t>ナエ</t>
    </rPh>
    <rPh sb="2" eb="3">
      <t>ヒ</t>
    </rPh>
    <phoneticPr fontId="5"/>
  </si>
  <si>
    <t>肥料費</t>
    <rPh sb="0" eb="2">
      <t>ヒリョウ</t>
    </rPh>
    <rPh sb="2" eb="3">
      <t>ヒ</t>
    </rPh>
    <phoneticPr fontId="5"/>
  </si>
  <si>
    <t>農薬費</t>
    <rPh sb="0" eb="2">
      <t>ノウヤク</t>
    </rPh>
    <rPh sb="2" eb="3">
      <t>ヒ</t>
    </rPh>
    <phoneticPr fontId="5"/>
  </si>
  <si>
    <t>光熱動力費</t>
    <rPh sb="0" eb="2">
      <t>コウネツ</t>
    </rPh>
    <rPh sb="2" eb="5">
      <t>ドウリョクヒ</t>
    </rPh>
    <phoneticPr fontId="5"/>
  </si>
  <si>
    <t>諸材料費</t>
    <rPh sb="0" eb="1">
      <t>ショ</t>
    </rPh>
    <rPh sb="1" eb="4">
      <t>ザイリョウヒ</t>
    </rPh>
    <phoneticPr fontId="5"/>
  </si>
  <si>
    <t>水利費</t>
    <rPh sb="0" eb="2">
      <t>スイリ</t>
    </rPh>
    <rPh sb="2" eb="3">
      <t>ヒ</t>
    </rPh>
    <phoneticPr fontId="5"/>
  </si>
  <si>
    <t>賃借料・料金</t>
    <rPh sb="0" eb="3">
      <t>チンシャクリョウ</t>
    </rPh>
    <rPh sb="4" eb="6">
      <t>リョウキン</t>
    </rPh>
    <phoneticPr fontId="5"/>
  </si>
  <si>
    <t>減価償却</t>
    <rPh sb="0" eb="2">
      <t>ゲンカ</t>
    </rPh>
    <rPh sb="2" eb="4">
      <t>ショウキャク</t>
    </rPh>
    <phoneticPr fontId="5"/>
  </si>
  <si>
    <t>減償（施建）</t>
    <rPh sb="0" eb="1">
      <t>ゲン</t>
    </rPh>
    <rPh sb="1" eb="2">
      <t>ショウ</t>
    </rPh>
    <rPh sb="3" eb="4">
      <t>シ</t>
    </rPh>
    <rPh sb="4" eb="5">
      <t>ケン</t>
    </rPh>
    <phoneticPr fontId="5"/>
  </si>
  <si>
    <t>減償（農具）</t>
    <rPh sb="0" eb="1">
      <t>ゲン</t>
    </rPh>
    <rPh sb="1" eb="2">
      <t>ショウ</t>
    </rPh>
    <rPh sb="3" eb="5">
      <t>ノウグ</t>
    </rPh>
    <phoneticPr fontId="5"/>
  </si>
  <si>
    <t>減償（大植）</t>
    <rPh sb="0" eb="1">
      <t>ゲン</t>
    </rPh>
    <rPh sb="1" eb="2">
      <t>ショウ</t>
    </rPh>
    <rPh sb="3" eb="4">
      <t>ダイ</t>
    </rPh>
    <rPh sb="4" eb="5">
      <t>ショク</t>
    </rPh>
    <phoneticPr fontId="5"/>
  </si>
  <si>
    <t>償却資産修繕費</t>
    <rPh sb="0" eb="2">
      <t>ショウキャク</t>
    </rPh>
    <rPh sb="2" eb="4">
      <t>シサン</t>
    </rPh>
    <rPh sb="4" eb="7">
      <t>シュウゼンヒ</t>
    </rPh>
    <phoneticPr fontId="5"/>
  </si>
  <si>
    <t>畜力費</t>
    <rPh sb="0" eb="1">
      <t>チク</t>
    </rPh>
    <rPh sb="1" eb="2">
      <t>リョク</t>
    </rPh>
    <rPh sb="2" eb="3">
      <t>ヒ</t>
    </rPh>
    <phoneticPr fontId="5"/>
  </si>
  <si>
    <t>雇用労賃</t>
    <rPh sb="0" eb="2">
      <t>コヨウ</t>
    </rPh>
    <rPh sb="2" eb="4">
      <t>ロウチン</t>
    </rPh>
    <phoneticPr fontId="5"/>
  </si>
  <si>
    <t>販売経費</t>
    <rPh sb="0" eb="2">
      <t>ハンバイ</t>
    </rPh>
    <rPh sb="2" eb="4">
      <t>ケイヒ</t>
    </rPh>
    <phoneticPr fontId="5"/>
  </si>
  <si>
    <t>内訳</t>
    <rPh sb="0" eb="2">
      <t>ウチワケ</t>
    </rPh>
    <phoneticPr fontId="5"/>
  </si>
  <si>
    <t>手数料料金</t>
    <rPh sb="0" eb="3">
      <t>テスウリョウ</t>
    </rPh>
    <rPh sb="3" eb="5">
      <t>リョウキン</t>
    </rPh>
    <phoneticPr fontId="5"/>
  </si>
  <si>
    <t>配送運賃</t>
    <rPh sb="0" eb="2">
      <t>ハイソウ</t>
    </rPh>
    <rPh sb="2" eb="4">
      <t>ウンチン</t>
    </rPh>
    <phoneticPr fontId="5"/>
  </si>
  <si>
    <t>包装資材費</t>
    <rPh sb="0" eb="2">
      <t>ホウソウ</t>
    </rPh>
    <rPh sb="2" eb="4">
      <t>シザイ</t>
    </rPh>
    <rPh sb="4" eb="5">
      <t>ヒ</t>
    </rPh>
    <phoneticPr fontId="5"/>
  </si>
  <si>
    <t>経営費合計（Ｂ）</t>
    <rPh sb="0" eb="2">
      <t>ケイエイ</t>
    </rPh>
    <rPh sb="2" eb="3">
      <t>ヒ</t>
    </rPh>
    <rPh sb="3" eb="5">
      <t>ゴウケイ</t>
    </rPh>
    <phoneticPr fontId="5"/>
  </si>
  <si>
    <t>農業所得（A-B）</t>
    <rPh sb="0" eb="2">
      <t>ノウギョウ</t>
    </rPh>
    <rPh sb="2" eb="4">
      <t>ショトク</t>
    </rPh>
    <phoneticPr fontId="5"/>
  </si>
  <si>
    <t>小計（Ｄ）</t>
    <rPh sb="0" eb="2">
      <t>ショウケイ</t>
    </rPh>
    <phoneticPr fontId="5"/>
  </si>
  <si>
    <t>労働時間の目標</t>
    <rPh sb="0" eb="2">
      <t>ロウドウ</t>
    </rPh>
    <rPh sb="2" eb="4">
      <t>ジカン</t>
    </rPh>
    <rPh sb="5" eb="7">
      <t>モクヒョウ</t>
    </rPh>
    <phoneticPr fontId="5"/>
  </si>
  <si>
    <t>単位：時間</t>
    <rPh sb="0" eb="2">
      <t>タンイ</t>
    </rPh>
    <rPh sb="3" eb="5">
      <t>ジカン</t>
    </rPh>
    <phoneticPr fontId="5"/>
  </si>
  <si>
    <t>総労働時間</t>
    <rPh sb="0" eb="1">
      <t>ソウ</t>
    </rPh>
    <rPh sb="1" eb="3">
      <t>ロウドウ</t>
    </rPh>
    <rPh sb="3" eb="5">
      <t>ジカン</t>
    </rPh>
    <phoneticPr fontId="5"/>
  </si>
  <si>
    <t>H</t>
    <phoneticPr fontId="5"/>
  </si>
  <si>
    <t>人</t>
    <rPh sb="0" eb="1">
      <t>ニン</t>
    </rPh>
    <phoneticPr fontId="5"/>
  </si>
  <si>
    <t>１人当たり家族</t>
    <rPh sb="0" eb="2">
      <t>ヒトリ</t>
    </rPh>
    <rPh sb="2" eb="3">
      <t>ア</t>
    </rPh>
    <rPh sb="5" eb="7">
      <t>カゾク</t>
    </rPh>
    <phoneticPr fontId="5"/>
  </si>
  <si>
    <t>H</t>
    <phoneticPr fontId="5"/>
  </si>
  <si>
    <t>家族労働時間</t>
    <rPh sb="0" eb="2">
      <t>カゾク</t>
    </rPh>
    <rPh sb="2" eb="4">
      <t>ロウドウ</t>
    </rPh>
    <rPh sb="4" eb="6">
      <t>ジカン</t>
    </rPh>
    <phoneticPr fontId="5"/>
  </si>
  <si>
    <t>家族就農人数</t>
    <rPh sb="0" eb="2">
      <t>カゾク</t>
    </rPh>
    <rPh sb="2" eb="3">
      <t>シュウ</t>
    </rPh>
    <rPh sb="3" eb="4">
      <t>ノウ</t>
    </rPh>
    <rPh sb="4" eb="6">
      <t>ニンズウ</t>
    </rPh>
    <phoneticPr fontId="5"/>
  </si>
  <si>
    <t>労働時間</t>
    <rPh sb="0" eb="2">
      <t>ロウドウ</t>
    </rPh>
    <rPh sb="2" eb="4">
      <t>ジカン</t>
    </rPh>
    <phoneticPr fontId="5"/>
  </si>
  <si>
    <t>雇用労働時間</t>
    <rPh sb="0" eb="2">
      <t>コヨウ</t>
    </rPh>
    <rPh sb="2" eb="4">
      <t>ロウドウ</t>
    </rPh>
    <rPh sb="4" eb="6">
      <t>ジカン</t>
    </rPh>
    <phoneticPr fontId="5"/>
  </si>
  <si>
    <t>　月別労働時間（目標）</t>
    <rPh sb="1" eb="3">
      <t>ツキベツ</t>
    </rPh>
    <rPh sb="3" eb="5">
      <t>ロウドウ</t>
    </rPh>
    <rPh sb="5" eb="7">
      <t>ジカン</t>
    </rPh>
    <rPh sb="8" eb="10">
      <t>モクヒョウ</t>
    </rPh>
    <phoneticPr fontId="5"/>
  </si>
  <si>
    <t>１０アール当労働時間　入力表</t>
    <rPh sb="5" eb="6">
      <t>ア</t>
    </rPh>
    <rPh sb="6" eb="8">
      <t>ロウドウ</t>
    </rPh>
    <rPh sb="8" eb="10">
      <t>ジカン</t>
    </rPh>
    <rPh sb="11" eb="13">
      <t>ニュウリョク</t>
    </rPh>
    <rPh sb="13" eb="14">
      <t>ヒョウ</t>
    </rPh>
    <phoneticPr fontId="5"/>
  </si>
  <si>
    <t>品目</t>
    <rPh sb="0" eb="2">
      <t>ヒンモク</t>
    </rPh>
    <phoneticPr fontId="5"/>
  </si>
  <si>
    <t>経営面積</t>
    <rPh sb="0" eb="2">
      <t>ケイエイ</t>
    </rPh>
    <rPh sb="2" eb="4">
      <t>メンセキ</t>
    </rPh>
    <phoneticPr fontId="5"/>
  </si>
  <si>
    <t>1月</t>
    <rPh sb="0" eb="2">
      <t>１ガツ</t>
    </rPh>
    <phoneticPr fontId="5"/>
  </si>
  <si>
    <t>2月</t>
  </si>
  <si>
    <t>3月</t>
  </si>
  <si>
    <t>4月</t>
  </si>
  <si>
    <t>5月</t>
  </si>
  <si>
    <t>6月</t>
  </si>
  <si>
    <t>7月</t>
  </si>
  <si>
    <t>8月</t>
  </si>
  <si>
    <t>9月</t>
  </si>
  <si>
    <t>10月</t>
  </si>
  <si>
    <t>11月</t>
  </si>
  <si>
    <t>12月</t>
  </si>
  <si>
    <t>合計</t>
    <rPh sb="0" eb="2">
      <t>ゴウケイ</t>
    </rPh>
    <phoneticPr fontId="5"/>
  </si>
  <si>
    <t>ａ</t>
    <phoneticPr fontId="5"/>
  </si>
  <si>
    <t>ａ</t>
    <phoneticPr fontId="5"/>
  </si>
  <si>
    <t>家族労働</t>
    <rPh sb="0" eb="2">
      <t>カゾク</t>
    </rPh>
    <rPh sb="2" eb="4">
      <t>ロウドウ</t>
    </rPh>
    <phoneticPr fontId="5"/>
  </si>
  <si>
    <t>雇用労働</t>
    <rPh sb="0" eb="2">
      <t>コヨウ</t>
    </rPh>
    <rPh sb="2" eb="4">
      <t>ロウドウ</t>
    </rPh>
    <phoneticPr fontId="5"/>
  </si>
  <si>
    <t>家族労働の積算基礎</t>
    <rPh sb="0" eb="2">
      <t>カゾク</t>
    </rPh>
    <rPh sb="2" eb="4">
      <t>ロウドウ</t>
    </rPh>
    <rPh sb="5" eb="7">
      <t>セキサン</t>
    </rPh>
    <rPh sb="7" eb="9">
      <t>キソ</t>
    </rPh>
    <phoneticPr fontId="5"/>
  </si>
  <si>
    <t>構成員</t>
    <rPh sb="0" eb="3">
      <t>コウセイイン</t>
    </rPh>
    <phoneticPr fontId="5"/>
  </si>
  <si>
    <t>年間就農日</t>
    <rPh sb="0" eb="2">
      <t>ネンカン</t>
    </rPh>
    <rPh sb="2" eb="3">
      <t>シュウ</t>
    </rPh>
    <rPh sb="3" eb="4">
      <t>ノウ</t>
    </rPh>
    <rPh sb="4" eb="5">
      <t>ビ</t>
    </rPh>
    <phoneticPr fontId="5"/>
  </si>
  <si>
    <t>合計(時間）</t>
    <rPh sb="0" eb="2">
      <t>ゴウケイ</t>
    </rPh>
    <rPh sb="3" eb="5">
      <t>ジカン</t>
    </rPh>
    <phoneticPr fontId="5"/>
  </si>
  <si>
    <t>農業経営の現状</t>
    <rPh sb="0" eb="2">
      <t>ノウギョウ</t>
    </rPh>
    <rPh sb="2" eb="4">
      <t>ケイエイ</t>
    </rPh>
    <rPh sb="5" eb="7">
      <t>ゲンジョウ</t>
    </rPh>
    <phoneticPr fontId="5"/>
  </si>
  <si>
    <t>現状の部　１０アール当収益性指標　入力表</t>
    <rPh sb="0" eb="2">
      <t>ゲンジョウ</t>
    </rPh>
    <rPh sb="3" eb="4">
      <t>ブ</t>
    </rPh>
    <rPh sb="10" eb="11">
      <t>ア</t>
    </rPh>
    <rPh sb="11" eb="14">
      <t>シュウエキセイ</t>
    </rPh>
    <rPh sb="14" eb="16">
      <t>シヒョウ</t>
    </rPh>
    <rPh sb="17" eb="19">
      <t>ニュウリョク</t>
    </rPh>
    <rPh sb="19" eb="20">
      <t>ヒョウ</t>
    </rPh>
    <phoneticPr fontId="5"/>
  </si>
  <si>
    <t>現状</t>
    <rPh sb="0" eb="2">
      <t>ゲンジョウ</t>
    </rPh>
    <phoneticPr fontId="5"/>
  </si>
  <si>
    <t>ａ</t>
    <phoneticPr fontId="5"/>
  </si>
  <si>
    <t>kg</t>
    <phoneticPr fontId="5"/>
  </si>
  <si>
    <t>H</t>
    <phoneticPr fontId="5"/>
  </si>
  <si>
    <t>H</t>
    <phoneticPr fontId="5"/>
  </si>
  <si>
    <t>　月別労働時間（現状）</t>
    <rPh sb="1" eb="3">
      <t>ツキベツ</t>
    </rPh>
    <rPh sb="3" eb="5">
      <t>ロウドウ</t>
    </rPh>
    <rPh sb="5" eb="7">
      <t>ジカン</t>
    </rPh>
    <rPh sb="8" eb="10">
      <t>ゲンジョウ</t>
    </rPh>
    <phoneticPr fontId="5"/>
  </si>
  <si>
    <t>ａ</t>
    <phoneticPr fontId="5"/>
  </si>
  <si>
    <t xml:space="preserve"> 農 業 経 営 技 術 指 標（野菜）</t>
    <rPh sb="1" eb="2">
      <t>ノウ</t>
    </rPh>
    <rPh sb="3" eb="4">
      <t>ギョウ</t>
    </rPh>
    <rPh sb="5" eb="6">
      <t>ヘ</t>
    </rPh>
    <rPh sb="7" eb="8">
      <t>エイ</t>
    </rPh>
    <rPh sb="9" eb="10">
      <t>ワザ</t>
    </rPh>
    <rPh sb="11" eb="12">
      <t>ジュツ</t>
    </rPh>
    <rPh sb="13" eb="14">
      <t>ユビ</t>
    </rPh>
    <rPh sb="15" eb="16">
      <t>シルベ</t>
    </rPh>
    <rPh sb="17" eb="19">
      <t>ヤサイ</t>
    </rPh>
    <phoneticPr fontId="26"/>
  </si>
  <si>
    <t>農 業 経 営 技 術 指 標（野菜）</t>
    <rPh sb="0" eb="1">
      <t>ノウ</t>
    </rPh>
    <rPh sb="2" eb="3">
      <t>ギョウ</t>
    </rPh>
    <rPh sb="4" eb="5">
      <t>キョウ</t>
    </rPh>
    <rPh sb="6" eb="7">
      <t>エイ</t>
    </rPh>
    <rPh sb="8" eb="9">
      <t>ワザ</t>
    </rPh>
    <rPh sb="10" eb="11">
      <t>ジュツ</t>
    </rPh>
    <rPh sb="12" eb="13">
      <t>ユビ</t>
    </rPh>
    <rPh sb="14" eb="15">
      <t>シルベ</t>
    </rPh>
    <rPh sb="16" eb="18">
      <t>ヤサイ</t>
    </rPh>
    <phoneticPr fontId="26"/>
  </si>
  <si>
    <t>農 業 経 営 技 術 指 標（花き）</t>
    <rPh sb="0" eb="1">
      <t>ノウ</t>
    </rPh>
    <rPh sb="2" eb="3">
      <t>ギョウ</t>
    </rPh>
    <rPh sb="4" eb="5">
      <t>キョウ</t>
    </rPh>
    <rPh sb="6" eb="7">
      <t>エイ</t>
    </rPh>
    <rPh sb="8" eb="9">
      <t>ワザ</t>
    </rPh>
    <rPh sb="10" eb="11">
      <t>ジュツ</t>
    </rPh>
    <rPh sb="12" eb="13">
      <t>ユビ</t>
    </rPh>
    <rPh sb="14" eb="15">
      <t>シルベ</t>
    </rPh>
    <rPh sb="16" eb="17">
      <t>ハナ</t>
    </rPh>
    <phoneticPr fontId="26"/>
  </si>
  <si>
    <t>農 業 経 営 技 術 指 標（果樹）</t>
    <rPh sb="0" eb="1">
      <t>ノウ</t>
    </rPh>
    <rPh sb="2" eb="3">
      <t>ギョウ</t>
    </rPh>
    <rPh sb="4" eb="5">
      <t>キョウ</t>
    </rPh>
    <rPh sb="6" eb="7">
      <t>エイ</t>
    </rPh>
    <rPh sb="8" eb="9">
      <t>ワザ</t>
    </rPh>
    <rPh sb="10" eb="11">
      <t>ジュツ</t>
    </rPh>
    <rPh sb="12" eb="13">
      <t>ユビ</t>
    </rPh>
    <rPh sb="14" eb="15">
      <t>シルベ</t>
    </rPh>
    <rPh sb="16" eb="18">
      <t>カジュ</t>
    </rPh>
    <phoneticPr fontId="26"/>
  </si>
  <si>
    <t>農 業 経 営 技 術 指 標（工芸作物）</t>
    <rPh sb="0" eb="3">
      <t>ノウギョウ</t>
    </rPh>
    <rPh sb="4" eb="7">
      <t>ケイエイ</t>
    </rPh>
    <rPh sb="8" eb="11">
      <t>ギジュツ</t>
    </rPh>
    <rPh sb="12" eb="15">
      <t>シヒョウ</t>
    </rPh>
    <rPh sb="16" eb="18">
      <t>コウゲイ</t>
    </rPh>
    <rPh sb="18" eb="20">
      <t>サクモツ</t>
    </rPh>
    <phoneticPr fontId="26"/>
  </si>
  <si>
    <t>農 業 経 営 技 術 指 標（その他作物）</t>
    <rPh sb="0" eb="1">
      <t>ノウ</t>
    </rPh>
    <rPh sb="2" eb="3">
      <t>ギョウ</t>
    </rPh>
    <rPh sb="4" eb="5">
      <t>キョウ</t>
    </rPh>
    <rPh sb="6" eb="7">
      <t>エイ</t>
    </rPh>
    <rPh sb="8" eb="9">
      <t>ワザ</t>
    </rPh>
    <rPh sb="10" eb="11">
      <t>ジュツ</t>
    </rPh>
    <rPh sb="12" eb="13">
      <t>ユビ</t>
    </rPh>
    <rPh sb="14" eb="15">
      <t>シルベ</t>
    </rPh>
    <rPh sb="18" eb="19">
      <t>タ</t>
    </rPh>
    <rPh sb="19" eb="21">
      <t>サクモツ</t>
    </rPh>
    <phoneticPr fontId="26"/>
  </si>
  <si>
    <t>野菜その１</t>
    <rPh sb="0" eb="2">
      <t>ヤサイ</t>
    </rPh>
    <phoneticPr fontId="26"/>
  </si>
  <si>
    <t>野菜その２</t>
    <rPh sb="0" eb="2">
      <t>ヤサイ</t>
    </rPh>
    <phoneticPr fontId="5"/>
  </si>
  <si>
    <t>野菜その３</t>
    <rPh sb="0" eb="2">
      <t>ヤサイ</t>
    </rPh>
    <phoneticPr fontId="26"/>
  </si>
  <si>
    <t>花卉　その１</t>
    <rPh sb="0" eb="2">
      <t>カキ</t>
    </rPh>
    <phoneticPr fontId="26"/>
  </si>
  <si>
    <t>花卉　その１</t>
    <rPh sb="0" eb="2">
      <t>カキ</t>
    </rPh>
    <phoneticPr fontId="5"/>
  </si>
  <si>
    <t>花卉　その２</t>
    <rPh sb="0" eb="2">
      <t>カキ</t>
    </rPh>
    <phoneticPr fontId="5"/>
  </si>
  <si>
    <t>果樹　その１</t>
    <rPh sb="0" eb="2">
      <t>カジュ</t>
    </rPh>
    <phoneticPr fontId="26"/>
  </si>
  <si>
    <t>果樹　その１</t>
    <rPh sb="0" eb="2">
      <t>カジュ</t>
    </rPh>
    <phoneticPr fontId="5"/>
  </si>
  <si>
    <t>果樹　その２</t>
    <rPh sb="0" eb="2">
      <t>カジュ</t>
    </rPh>
    <phoneticPr fontId="5"/>
  </si>
  <si>
    <t>果樹その２</t>
    <rPh sb="0" eb="2">
      <t>カジュ</t>
    </rPh>
    <phoneticPr fontId="5"/>
  </si>
  <si>
    <t>さとうきび</t>
    <phoneticPr fontId="5"/>
  </si>
  <si>
    <t>その他作物　</t>
    <rPh sb="2" eb="3">
      <t>タ</t>
    </rPh>
    <rPh sb="3" eb="5">
      <t>サクモツ</t>
    </rPh>
    <phoneticPr fontId="5"/>
  </si>
  <si>
    <t>その他作物</t>
    <rPh sb="2" eb="3">
      <t>タ</t>
    </rPh>
    <rPh sb="3" eb="5">
      <t>サクモツ</t>
    </rPh>
    <phoneticPr fontId="5"/>
  </si>
  <si>
    <t>調　査　品　目</t>
    <rPh sb="0" eb="3">
      <t>チョウサ</t>
    </rPh>
    <rPh sb="4" eb="7">
      <t>ヒンモク</t>
    </rPh>
    <phoneticPr fontId="26"/>
  </si>
  <si>
    <t>モロヘイヤ</t>
    <phoneticPr fontId="26"/>
  </si>
  <si>
    <t>インゲン</t>
    <phoneticPr fontId="26"/>
  </si>
  <si>
    <t>わい性インゲン（施設）</t>
    <rPh sb="2" eb="3">
      <t>セイ</t>
    </rPh>
    <rPh sb="8" eb="10">
      <t>シセツ</t>
    </rPh>
    <phoneticPr fontId="26"/>
  </si>
  <si>
    <t>わい性インゲン（露地）</t>
    <rPh sb="2" eb="3">
      <t>セイ</t>
    </rPh>
    <rPh sb="8" eb="9">
      <t>ロ</t>
    </rPh>
    <rPh sb="9" eb="10">
      <t>チ</t>
    </rPh>
    <phoneticPr fontId="26"/>
  </si>
  <si>
    <t>わい性インゲン</t>
    <rPh sb="2" eb="3">
      <t>セイ</t>
    </rPh>
    <phoneticPr fontId="26"/>
  </si>
  <si>
    <t>オクラ</t>
    <phoneticPr fontId="26"/>
  </si>
  <si>
    <t>カボチャ</t>
    <phoneticPr fontId="26"/>
  </si>
  <si>
    <t>シシトウ</t>
    <phoneticPr fontId="26"/>
  </si>
  <si>
    <t>スイカ（施設）</t>
    <rPh sb="4" eb="6">
      <t>シセツ</t>
    </rPh>
    <phoneticPr fontId="26"/>
  </si>
  <si>
    <t>スイカ：植替（施設）</t>
    <rPh sb="4" eb="5">
      <t>ウ</t>
    </rPh>
    <rPh sb="5" eb="6">
      <t>カ</t>
    </rPh>
    <rPh sb="7" eb="9">
      <t>シセツ</t>
    </rPh>
    <phoneticPr fontId="26"/>
  </si>
  <si>
    <t>スイカ：後作（施設）</t>
    <rPh sb="4" eb="6">
      <t>アトサク</t>
    </rPh>
    <rPh sb="7" eb="9">
      <t>シセツ</t>
    </rPh>
    <phoneticPr fontId="26"/>
  </si>
  <si>
    <t>スイートコーン</t>
    <phoneticPr fontId="26"/>
  </si>
  <si>
    <t>トウガン</t>
    <phoneticPr fontId="26"/>
  </si>
  <si>
    <t>施設ナス</t>
    <rPh sb="0" eb="2">
      <t>シセツ</t>
    </rPh>
    <phoneticPr fontId="26"/>
  </si>
  <si>
    <t>ニガウリ   （施設）</t>
    <rPh sb="8" eb="10">
      <t>シセツ</t>
    </rPh>
    <phoneticPr fontId="26"/>
  </si>
  <si>
    <t>ニガウリ（露地）</t>
    <rPh sb="5" eb="6">
      <t>ロ</t>
    </rPh>
    <rPh sb="6" eb="7">
      <t>チ</t>
    </rPh>
    <phoneticPr fontId="26"/>
  </si>
  <si>
    <t>パパイヤ（露地）</t>
    <rPh sb="5" eb="6">
      <t>ロ</t>
    </rPh>
    <rPh sb="6" eb="7">
      <t>チ</t>
    </rPh>
    <phoneticPr fontId="26"/>
  </si>
  <si>
    <t>ピーマン　　　（施設）</t>
    <rPh sb="8" eb="10">
      <t>シセツ</t>
    </rPh>
    <phoneticPr fontId="26"/>
  </si>
  <si>
    <t>施設ヘチマ</t>
    <rPh sb="0" eb="2">
      <t>シセツ</t>
    </rPh>
    <phoneticPr fontId="26"/>
  </si>
  <si>
    <t>露地ヘチマ</t>
    <rPh sb="0" eb="1">
      <t>ロ</t>
    </rPh>
    <rPh sb="1" eb="2">
      <t>チ</t>
    </rPh>
    <phoneticPr fontId="26"/>
  </si>
  <si>
    <t>ミニトマト</t>
    <phoneticPr fontId="26"/>
  </si>
  <si>
    <t>メロン</t>
    <phoneticPr fontId="26"/>
  </si>
  <si>
    <t>カンショ　　（紅イモ）</t>
    <rPh sb="7" eb="8">
      <t>ベニ</t>
    </rPh>
    <phoneticPr fontId="26"/>
  </si>
  <si>
    <t>サトイモ</t>
    <phoneticPr fontId="26"/>
  </si>
  <si>
    <t>ダイコン</t>
    <phoneticPr fontId="26"/>
  </si>
  <si>
    <t>タイモ</t>
    <phoneticPr fontId="26"/>
  </si>
  <si>
    <t>ニンジン</t>
    <phoneticPr fontId="26"/>
  </si>
  <si>
    <t>島ニンジン</t>
    <rPh sb="0" eb="1">
      <t>シマ</t>
    </rPh>
    <phoneticPr fontId="26"/>
  </si>
  <si>
    <t>バレイショ</t>
    <phoneticPr fontId="26"/>
  </si>
  <si>
    <t>アンスリウム</t>
    <phoneticPr fontId="26"/>
  </si>
  <si>
    <t>オンシジューム</t>
    <phoneticPr fontId="26"/>
  </si>
  <si>
    <t>クジャクアスター</t>
    <phoneticPr fontId="26"/>
  </si>
  <si>
    <t>クルクマ</t>
    <phoneticPr fontId="26"/>
  </si>
  <si>
    <t>ストレリチア</t>
    <phoneticPr fontId="26"/>
  </si>
  <si>
    <t>ソリダゴ</t>
    <phoneticPr fontId="26"/>
  </si>
  <si>
    <t>電照小菊</t>
    <rPh sb="0" eb="2">
      <t>デンショウ</t>
    </rPh>
    <rPh sb="2" eb="3">
      <t>ショウ</t>
    </rPh>
    <rPh sb="3" eb="4">
      <t>キク</t>
    </rPh>
    <phoneticPr fontId="26"/>
  </si>
  <si>
    <t>電照輪菊</t>
    <rPh sb="0" eb="2">
      <t>デンショウ</t>
    </rPh>
    <rPh sb="2" eb="3">
      <t>ワ</t>
    </rPh>
    <rPh sb="3" eb="4">
      <t>キク</t>
    </rPh>
    <phoneticPr fontId="26"/>
  </si>
  <si>
    <t>電照輪菊</t>
    <rPh sb="0" eb="2">
      <t>デンショウ</t>
    </rPh>
    <rPh sb="2" eb="3">
      <t>ワ</t>
    </rPh>
    <rPh sb="3" eb="4">
      <t>ギク</t>
    </rPh>
    <phoneticPr fontId="26"/>
  </si>
  <si>
    <t>デンファレ</t>
    <phoneticPr fontId="26"/>
  </si>
  <si>
    <t>デンファレ　　（加温）</t>
    <rPh sb="8" eb="10">
      <t>カオン</t>
    </rPh>
    <phoneticPr fontId="26"/>
  </si>
  <si>
    <t>ヘリコニア</t>
    <phoneticPr fontId="26"/>
  </si>
  <si>
    <t>リアトリス</t>
    <phoneticPr fontId="26"/>
  </si>
  <si>
    <t>レッドジインジャー</t>
    <phoneticPr fontId="26"/>
  </si>
  <si>
    <t>オオタニワタリ</t>
    <phoneticPr fontId="26"/>
  </si>
  <si>
    <t>スマイラックス</t>
    <phoneticPr fontId="26"/>
  </si>
  <si>
    <t>ドラセナ類</t>
    <rPh sb="4" eb="5">
      <t>ルイ</t>
    </rPh>
    <phoneticPr fontId="26"/>
  </si>
  <si>
    <t>ドラセナ　　　（レインボー）</t>
    <phoneticPr fontId="26"/>
  </si>
  <si>
    <t>コンシンネ</t>
    <phoneticPr fontId="26"/>
  </si>
  <si>
    <t>ブーゲンビレア（６号鉢）</t>
    <rPh sb="9" eb="10">
      <t>ゴウ</t>
    </rPh>
    <rPh sb="10" eb="11">
      <t>バチ</t>
    </rPh>
    <phoneticPr fontId="26"/>
  </si>
  <si>
    <t>タンカン</t>
    <phoneticPr fontId="26"/>
  </si>
  <si>
    <t>早生温州みかん</t>
    <rPh sb="0" eb="2">
      <t>ソウセイ</t>
    </rPh>
    <rPh sb="2" eb="3">
      <t>オン</t>
    </rPh>
    <rPh sb="3" eb="4">
      <t>シュウ</t>
    </rPh>
    <phoneticPr fontId="26"/>
  </si>
  <si>
    <t>マンゴー</t>
    <phoneticPr fontId="26"/>
  </si>
  <si>
    <t>スモモ</t>
    <phoneticPr fontId="26"/>
  </si>
  <si>
    <t>島バナナ</t>
    <rPh sb="0" eb="1">
      <t>シマ</t>
    </rPh>
    <phoneticPr fontId="26"/>
  </si>
  <si>
    <t>シークワシャー</t>
    <phoneticPr fontId="26"/>
  </si>
  <si>
    <t>アセローラ　（露地）</t>
    <rPh sb="7" eb="8">
      <t>ロ</t>
    </rPh>
    <rPh sb="8" eb="9">
      <t>チ</t>
    </rPh>
    <phoneticPr fontId="26"/>
  </si>
  <si>
    <t>カニステル　（露地）</t>
    <rPh sb="7" eb="8">
      <t>ロ</t>
    </rPh>
    <rPh sb="8" eb="9">
      <t>チ</t>
    </rPh>
    <phoneticPr fontId="26"/>
  </si>
  <si>
    <t>ゴレンシ</t>
    <phoneticPr fontId="26"/>
  </si>
  <si>
    <t>パッションフルーツ（電照）</t>
    <rPh sb="10" eb="12">
      <t>デンショウ</t>
    </rPh>
    <phoneticPr fontId="26"/>
  </si>
  <si>
    <t>パッションフルーツ（露地）</t>
    <rPh sb="10" eb="11">
      <t>ロ</t>
    </rPh>
    <rPh sb="11" eb="12">
      <t>チ</t>
    </rPh>
    <phoneticPr fontId="26"/>
  </si>
  <si>
    <t>パッションフルーツ</t>
    <phoneticPr fontId="26"/>
  </si>
  <si>
    <t>レイシ</t>
    <phoneticPr fontId="26"/>
  </si>
  <si>
    <t>ビワ</t>
    <phoneticPr fontId="26"/>
  </si>
  <si>
    <t>アテモヤ</t>
    <phoneticPr fontId="26"/>
  </si>
  <si>
    <t>サトウキビ春植</t>
    <rPh sb="5" eb="6">
      <t>ハル</t>
    </rPh>
    <rPh sb="6" eb="7">
      <t>ウ</t>
    </rPh>
    <phoneticPr fontId="26"/>
  </si>
  <si>
    <t>サトウキビ夏植</t>
    <rPh sb="5" eb="6">
      <t>ナツ</t>
    </rPh>
    <rPh sb="6" eb="7">
      <t>ショク</t>
    </rPh>
    <phoneticPr fontId="26"/>
  </si>
  <si>
    <t>サトウキビ株出</t>
    <rPh sb="5" eb="6">
      <t>カブ</t>
    </rPh>
    <rPh sb="6" eb="7">
      <t>シュツ</t>
    </rPh>
    <phoneticPr fontId="26"/>
  </si>
  <si>
    <t>サトウキビ夏植（本島）</t>
    <rPh sb="5" eb="6">
      <t>カ</t>
    </rPh>
    <rPh sb="6" eb="7">
      <t>ショク</t>
    </rPh>
    <rPh sb="8" eb="9">
      <t>ホン</t>
    </rPh>
    <rPh sb="9" eb="10">
      <t>トウ</t>
    </rPh>
    <phoneticPr fontId="26"/>
  </si>
  <si>
    <t>サトウキビ夏植（離島）</t>
    <rPh sb="5" eb="6">
      <t>カ</t>
    </rPh>
    <rPh sb="6" eb="7">
      <t>ショク</t>
    </rPh>
    <rPh sb="8" eb="10">
      <t>リトウ</t>
    </rPh>
    <phoneticPr fontId="26"/>
  </si>
  <si>
    <t>サトウキビ春植（本島）</t>
    <rPh sb="5" eb="6">
      <t>シュン</t>
    </rPh>
    <rPh sb="6" eb="7">
      <t>ショク</t>
    </rPh>
    <rPh sb="8" eb="10">
      <t>ホントウ</t>
    </rPh>
    <phoneticPr fontId="26"/>
  </si>
  <si>
    <t>サトウキビ株出（本島）</t>
    <rPh sb="5" eb="6">
      <t>カブ</t>
    </rPh>
    <rPh sb="6" eb="7">
      <t>シュツ</t>
    </rPh>
    <rPh sb="8" eb="10">
      <t>ホントウ</t>
    </rPh>
    <phoneticPr fontId="26"/>
  </si>
  <si>
    <t>サトウキビ春植（離島）</t>
    <rPh sb="5" eb="7">
      <t>シュンショク</t>
    </rPh>
    <rPh sb="8" eb="10">
      <t>リトウ</t>
    </rPh>
    <phoneticPr fontId="26"/>
  </si>
  <si>
    <t>サトウキビ夏植（離島）</t>
    <rPh sb="5" eb="7">
      <t>カショク</t>
    </rPh>
    <rPh sb="8" eb="10">
      <t>リトウ</t>
    </rPh>
    <phoneticPr fontId="26"/>
  </si>
  <si>
    <t>サトウキビ株出（離島）</t>
    <rPh sb="5" eb="6">
      <t>カブ</t>
    </rPh>
    <rPh sb="6" eb="7">
      <t>シュツ</t>
    </rPh>
    <rPh sb="8" eb="10">
      <t>リトウ</t>
    </rPh>
    <phoneticPr fontId="26"/>
  </si>
  <si>
    <t>サトウキビ夏植（機械）</t>
    <rPh sb="5" eb="7">
      <t>カショク</t>
    </rPh>
    <rPh sb="8" eb="10">
      <t>キカイ</t>
    </rPh>
    <phoneticPr fontId="26"/>
  </si>
  <si>
    <t>サトウキビ夏植（委託）</t>
    <rPh sb="5" eb="7">
      <t>カショク</t>
    </rPh>
    <rPh sb="8" eb="10">
      <t>イタク</t>
    </rPh>
    <phoneticPr fontId="26"/>
  </si>
  <si>
    <t>サトウキビ春植</t>
    <rPh sb="5" eb="7">
      <t>シュンショク</t>
    </rPh>
    <phoneticPr fontId="26"/>
  </si>
  <si>
    <t>サトウキビ夏植</t>
    <rPh sb="5" eb="7">
      <t>カショク</t>
    </rPh>
    <phoneticPr fontId="26"/>
  </si>
  <si>
    <t>水稲（１期作）</t>
    <rPh sb="0" eb="1">
      <t>ミズ</t>
    </rPh>
    <rPh sb="1" eb="2">
      <t>イネ</t>
    </rPh>
    <rPh sb="4" eb="5">
      <t>キ</t>
    </rPh>
    <rPh sb="5" eb="6">
      <t>キサク</t>
    </rPh>
    <phoneticPr fontId="26"/>
  </si>
  <si>
    <t>イグサ</t>
    <phoneticPr fontId="26"/>
  </si>
  <si>
    <t>落花生</t>
    <rPh sb="0" eb="3">
      <t>ラッカセイ</t>
    </rPh>
    <phoneticPr fontId="26"/>
  </si>
  <si>
    <t>モチキビ</t>
    <phoneticPr fontId="26"/>
  </si>
  <si>
    <t>パンゴラグラス（牧草）</t>
    <rPh sb="8" eb="10">
      <t>ボクソウ</t>
    </rPh>
    <phoneticPr fontId="26"/>
  </si>
  <si>
    <t>ガットンパニック（牧草）</t>
    <rPh sb="9" eb="11">
      <t>ボクソウ</t>
    </rPh>
    <phoneticPr fontId="26"/>
  </si>
  <si>
    <t>モチキビ　（慣行）</t>
    <rPh sb="6" eb="8">
      <t>カンコウ</t>
    </rPh>
    <phoneticPr fontId="26"/>
  </si>
  <si>
    <t>モチキビ　（新技術）</t>
    <rPh sb="6" eb="9">
      <t>シンギジュツ</t>
    </rPh>
    <phoneticPr fontId="26"/>
  </si>
  <si>
    <t>モチキビ機械（慣行）</t>
    <rPh sb="4" eb="6">
      <t>キカイ</t>
    </rPh>
    <rPh sb="7" eb="9">
      <t>カンコウ</t>
    </rPh>
    <phoneticPr fontId="26"/>
  </si>
  <si>
    <t>モチキビ機械（新技術）</t>
    <rPh sb="4" eb="6">
      <t>キカイ</t>
    </rPh>
    <rPh sb="7" eb="10">
      <t>シンギジュツ</t>
    </rPh>
    <phoneticPr fontId="26"/>
  </si>
  <si>
    <t>タマネギ　（慣行）</t>
    <rPh sb="6" eb="8">
      <t>カンコウ</t>
    </rPh>
    <phoneticPr fontId="26"/>
  </si>
  <si>
    <t>タマネギ　（新技術）</t>
    <rPh sb="6" eb="9">
      <t>シンギジュツ</t>
    </rPh>
    <phoneticPr fontId="26"/>
  </si>
  <si>
    <t>タマネギ（慣行－改善）</t>
    <rPh sb="5" eb="7">
      <t>カンコウ</t>
    </rPh>
    <rPh sb="8" eb="10">
      <t>カイゼン</t>
    </rPh>
    <phoneticPr fontId="26"/>
  </si>
  <si>
    <t>タマネギ（慣行－改善）　新技術</t>
    <rPh sb="5" eb="7">
      <t>カンコウ</t>
    </rPh>
    <rPh sb="8" eb="10">
      <t>カイゼン</t>
    </rPh>
    <rPh sb="12" eb="15">
      <t>シンギジュツ</t>
    </rPh>
    <phoneticPr fontId="26"/>
  </si>
  <si>
    <t>調　　査　　地</t>
    <rPh sb="0" eb="7">
      <t>チョウサチ</t>
    </rPh>
    <phoneticPr fontId="26"/>
  </si>
  <si>
    <t>名護市</t>
    <rPh sb="0" eb="3">
      <t>ナゴシ</t>
    </rPh>
    <phoneticPr fontId="26"/>
  </si>
  <si>
    <t>糸満市</t>
    <rPh sb="0" eb="3">
      <t>イトマンシ</t>
    </rPh>
    <phoneticPr fontId="26"/>
  </si>
  <si>
    <t>城辺町</t>
    <rPh sb="0" eb="2">
      <t>ジョウヘン</t>
    </rPh>
    <rPh sb="2" eb="3">
      <t>チョウ</t>
    </rPh>
    <phoneticPr fontId="26"/>
  </si>
  <si>
    <t>平良市</t>
    <rPh sb="0" eb="3">
      <t>ヒララシ</t>
    </rPh>
    <phoneticPr fontId="26"/>
  </si>
  <si>
    <t>石垣市</t>
    <rPh sb="0" eb="3">
      <t>イシガキシ</t>
    </rPh>
    <phoneticPr fontId="26"/>
  </si>
  <si>
    <t>城辺町</t>
    <rPh sb="0" eb="2">
      <t>ジョウヘン</t>
    </rPh>
    <rPh sb="2" eb="3">
      <t>マチ</t>
    </rPh>
    <phoneticPr fontId="26"/>
  </si>
  <si>
    <t>南風原町</t>
    <rPh sb="0" eb="4">
      <t>ハエバルチョウ</t>
    </rPh>
    <phoneticPr fontId="26"/>
  </si>
  <si>
    <t>本部町</t>
    <rPh sb="0" eb="3">
      <t>モトブチョウ</t>
    </rPh>
    <phoneticPr fontId="26"/>
  </si>
  <si>
    <t>下地町</t>
    <rPh sb="0" eb="3">
      <t>シモジチョウ</t>
    </rPh>
    <phoneticPr fontId="26"/>
  </si>
  <si>
    <t>具志頭村</t>
    <rPh sb="0" eb="4">
      <t>グシカミソン</t>
    </rPh>
    <phoneticPr fontId="26"/>
  </si>
  <si>
    <t>東風平町</t>
    <rPh sb="0" eb="4">
      <t>コチンダチョウ</t>
    </rPh>
    <phoneticPr fontId="26"/>
  </si>
  <si>
    <t>城辺町</t>
    <rPh sb="0" eb="3">
      <t>ジョウヘンチョウ</t>
    </rPh>
    <phoneticPr fontId="26"/>
  </si>
  <si>
    <t>下地町(9/中)</t>
    <rPh sb="0" eb="3">
      <t>シモジチョウ</t>
    </rPh>
    <rPh sb="6" eb="7">
      <t>ナカ</t>
    </rPh>
    <phoneticPr fontId="26"/>
  </si>
  <si>
    <t>下地町(10/上)</t>
    <rPh sb="0" eb="3">
      <t>シモジチョウ</t>
    </rPh>
    <rPh sb="7" eb="8">
      <t>ウエ</t>
    </rPh>
    <phoneticPr fontId="26"/>
  </si>
  <si>
    <t>金武町</t>
    <rPh sb="0" eb="3">
      <t>キンチョウ</t>
    </rPh>
    <phoneticPr fontId="26"/>
  </si>
  <si>
    <t>勝連町</t>
    <rPh sb="0" eb="3">
      <t>カツレンチョウ</t>
    </rPh>
    <phoneticPr fontId="26"/>
  </si>
  <si>
    <t>中城村</t>
    <rPh sb="0" eb="3">
      <t>ナカグスクソン</t>
    </rPh>
    <phoneticPr fontId="26"/>
  </si>
  <si>
    <t>北大東村</t>
    <rPh sb="0" eb="1">
      <t>キタ</t>
    </rPh>
    <rPh sb="1" eb="3">
      <t>ダイトウ</t>
    </rPh>
    <rPh sb="3" eb="4">
      <t>ムラ</t>
    </rPh>
    <phoneticPr fontId="26"/>
  </si>
  <si>
    <t>大里村</t>
    <rPh sb="0" eb="3">
      <t>オオザトソン</t>
    </rPh>
    <phoneticPr fontId="26"/>
  </si>
  <si>
    <t>石川市</t>
    <rPh sb="0" eb="3">
      <t>イシカワシ</t>
    </rPh>
    <phoneticPr fontId="26"/>
  </si>
  <si>
    <t>豊見城村</t>
    <rPh sb="0" eb="4">
      <t>トミグスクソン</t>
    </rPh>
    <phoneticPr fontId="26"/>
  </si>
  <si>
    <t>具志川市</t>
    <rPh sb="0" eb="4">
      <t>グシカワシ</t>
    </rPh>
    <phoneticPr fontId="26"/>
  </si>
  <si>
    <t>具志川村</t>
    <rPh sb="0" eb="4">
      <t>グシカワソン</t>
    </rPh>
    <phoneticPr fontId="26"/>
  </si>
  <si>
    <t>沖縄市</t>
    <rPh sb="0" eb="3">
      <t>オキナワシ</t>
    </rPh>
    <phoneticPr fontId="26"/>
  </si>
  <si>
    <t>読谷村</t>
    <rPh sb="0" eb="3">
      <t>ヨミタンソン</t>
    </rPh>
    <phoneticPr fontId="26"/>
  </si>
  <si>
    <t>玉城村</t>
    <rPh sb="0" eb="3">
      <t>タマグスクソン</t>
    </rPh>
    <phoneticPr fontId="26"/>
  </si>
  <si>
    <t>仲里村</t>
    <rPh sb="0" eb="3">
      <t>ナカザトソン</t>
    </rPh>
    <phoneticPr fontId="26"/>
  </si>
  <si>
    <t>上野村</t>
    <rPh sb="0" eb="3">
      <t>ウエノソン</t>
    </rPh>
    <phoneticPr fontId="26"/>
  </si>
  <si>
    <t>国頭村</t>
    <rPh sb="0" eb="3">
      <t>クニガミソン</t>
    </rPh>
    <phoneticPr fontId="26"/>
  </si>
  <si>
    <t>大宜味村</t>
    <rPh sb="0" eb="4">
      <t>オオギミソン</t>
    </rPh>
    <phoneticPr fontId="26"/>
  </si>
  <si>
    <t>本島南部</t>
    <rPh sb="0" eb="2">
      <t>ホントウ</t>
    </rPh>
    <rPh sb="2" eb="4">
      <t>ナンブ</t>
    </rPh>
    <phoneticPr fontId="26"/>
  </si>
  <si>
    <t>佐敷町</t>
    <rPh sb="0" eb="3">
      <t>サシキチョウ</t>
    </rPh>
    <phoneticPr fontId="26"/>
  </si>
  <si>
    <t>知念村</t>
    <rPh sb="0" eb="3">
      <t>チネンソン</t>
    </rPh>
    <phoneticPr fontId="26"/>
  </si>
  <si>
    <t>南大東村</t>
    <rPh sb="0" eb="1">
      <t>ミナミ</t>
    </rPh>
    <rPh sb="1" eb="3">
      <t>ダイトウ</t>
    </rPh>
    <rPh sb="3" eb="4">
      <t>ムラ</t>
    </rPh>
    <phoneticPr fontId="26"/>
  </si>
  <si>
    <t>南大東村</t>
    <rPh sb="0" eb="3">
      <t>ミナミダイトウ</t>
    </rPh>
    <rPh sb="3" eb="4">
      <t>ムラ</t>
    </rPh>
    <phoneticPr fontId="26"/>
  </si>
  <si>
    <t>伊良部町</t>
    <rPh sb="0" eb="4">
      <t>イラブチョウ</t>
    </rPh>
    <phoneticPr fontId="26"/>
  </si>
  <si>
    <t>恩納村</t>
    <rPh sb="0" eb="3">
      <t>オンナソン</t>
    </rPh>
    <phoneticPr fontId="26"/>
  </si>
  <si>
    <t>与那城町</t>
    <rPh sb="0" eb="4">
      <t>ヨナシロチョウ</t>
    </rPh>
    <phoneticPr fontId="26"/>
  </si>
  <si>
    <t>粟国村</t>
    <rPh sb="0" eb="3">
      <t>アグニソン</t>
    </rPh>
    <phoneticPr fontId="26"/>
  </si>
  <si>
    <t>生産額　　</t>
    <rPh sb="0" eb="3">
      <t>セイサンガク</t>
    </rPh>
    <phoneticPr fontId="26"/>
  </si>
  <si>
    <t>粗収入</t>
    <rPh sb="0" eb="1">
      <t>アラ</t>
    </rPh>
    <rPh sb="1" eb="3">
      <t>シュウニュウ</t>
    </rPh>
    <phoneticPr fontId="26"/>
  </si>
  <si>
    <t>収量（kg、t,本）</t>
    <rPh sb="0" eb="2">
      <t>シュウリョウ</t>
    </rPh>
    <rPh sb="8" eb="9">
      <t>ホン</t>
    </rPh>
    <phoneticPr fontId="26"/>
  </si>
  <si>
    <t>単価（円）</t>
    <rPh sb="0" eb="2">
      <t>タンカ</t>
    </rPh>
    <rPh sb="3" eb="4">
      <t>エン</t>
    </rPh>
    <phoneticPr fontId="26"/>
  </si>
  <si>
    <t>経　　営　　費</t>
    <rPh sb="0" eb="1">
      <t>キョウ</t>
    </rPh>
    <rPh sb="3" eb="4">
      <t>エイ</t>
    </rPh>
    <rPh sb="6" eb="7">
      <t>ヒ</t>
    </rPh>
    <phoneticPr fontId="26"/>
  </si>
  <si>
    <t>種苗費</t>
    <rPh sb="0" eb="2">
      <t>シュビョウ</t>
    </rPh>
    <rPh sb="2" eb="3">
      <t>ヒ</t>
    </rPh>
    <phoneticPr fontId="26"/>
  </si>
  <si>
    <t>肥料費</t>
    <rPh sb="0" eb="3">
      <t>ヒリョウヒ</t>
    </rPh>
    <phoneticPr fontId="26"/>
  </si>
  <si>
    <t>農薬費</t>
    <rPh sb="0" eb="2">
      <t>ノウヤク</t>
    </rPh>
    <rPh sb="2" eb="3">
      <t>ヒ</t>
    </rPh>
    <phoneticPr fontId="26"/>
  </si>
  <si>
    <t>光熱動力費</t>
    <rPh sb="0" eb="2">
      <t>コウネツ</t>
    </rPh>
    <rPh sb="2" eb="5">
      <t>ドウリョクヒ</t>
    </rPh>
    <phoneticPr fontId="26"/>
  </si>
  <si>
    <t>諸材料費</t>
    <rPh sb="0" eb="1">
      <t>ショ</t>
    </rPh>
    <rPh sb="1" eb="4">
      <t>ザイリョウヒ</t>
    </rPh>
    <phoneticPr fontId="26"/>
  </si>
  <si>
    <t>水利費</t>
    <rPh sb="0" eb="2">
      <t>スイリ</t>
    </rPh>
    <rPh sb="2" eb="3">
      <t>ヒ</t>
    </rPh>
    <phoneticPr fontId="26"/>
  </si>
  <si>
    <t>賃借料・料金</t>
    <rPh sb="0" eb="3">
      <t>チンシャクリョウ</t>
    </rPh>
    <rPh sb="4" eb="6">
      <t>リョウキン</t>
    </rPh>
    <phoneticPr fontId="26"/>
  </si>
  <si>
    <t>償却費</t>
    <rPh sb="0" eb="3">
      <t>ショウキャクヒ</t>
    </rPh>
    <phoneticPr fontId="26"/>
  </si>
  <si>
    <t>建物・施設</t>
    <rPh sb="0" eb="2">
      <t>タテモノ</t>
    </rPh>
    <rPh sb="3" eb="5">
      <t>シセツ</t>
    </rPh>
    <phoneticPr fontId="26"/>
  </si>
  <si>
    <t>大農具</t>
    <rPh sb="0" eb="1">
      <t>オオ</t>
    </rPh>
    <rPh sb="1" eb="3">
      <t>ノウグ</t>
    </rPh>
    <phoneticPr fontId="26"/>
  </si>
  <si>
    <t>大植物</t>
    <rPh sb="0" eb="1">
      <t>オオ</t>
    </rPh>
    <rPh sb="1" eb="3">
      <t>ショクブツ</t>
    </rPh>
    <phoneticPr fontId="26"/>
  </si>
  <si>
    <t>償却資産修繕費</t>
    <rPh sb="0" eb="2">
      <t>ショウキャク</t>
    </rPh>
    <rPh sb="2" eb="4">
      <t>シサン</t>
    </rPh>
    <rPh sb="4" eb="7">
      <t>シュウゼンヒ</t>
    </rPh>
    <phoneticPr fontId="26"/>
  </si>
  <si>
    <t>畜力費</t>
    <rPh sb="0" eb="1">
      <t>チク</t>
    </rPh>
    <rPh sb="1" eb="2">
      <t>チカラ</t>
    </rPh>
    <rPh sb="2" eb="3">
      <t>ヒ</t>
    </rPh>
    <phoneticPr fontId="26"/>
  </si>
  <si>
    <t>雇用労賃</t>
    <rPh sb="0" eb="2">
      <t>コヨウ</t>
    </rPh>
    <rPh sb="2" eb="3">
      <t>ロウ</t>
    </rPh>
    <rPh sb="3" eb="4">
      <t>チン</t>
    </rPh>
    <phoneticPr fontId="26"/>
  </si>
  <si>
    <t>販売経費</t>
    <rPh sb="0" eb="2">
      <t>ハンバイ</t>
    </rPh>
    <rPh sb="2" eb="4">
      <t>ケイヒ</t>
    </rPh>
    <phoneticPr fontId="26"/>
  </si>
  <si>
    <t>内訳</t>
    <rPh sb="0" eb="2">
      <t>ウチワケ</t>
    </rPh>
    <phoneticPr fontId="26"/>
  </si>
  <si>
    <t>手数料料金</t>
    <rPh sb="0" eb="3">
      <t>テスウリョウ</t>
    </rPh>
    <rPh sb="3" eb="5">
      <t>リョウキン</t>
    </rPh>
    <phoneticPr fontId="26"/>
  </si>
  <si>
    <t>内容</t>
    <rPh sb="0" eb="2">
      <t>ナイヨウ</t>
    </rPh>
    <phoneticPr fontId="26"/>
  </si>
  <si>
    <t>配送運賃</t>
    <rPh sb="0" eb="2">
      <t>ハイソウ</t>
    </rPh>
    <rPh sb="2" eb="4">
      <t>ウンチン</t>
    </rPh>
    <phoneticPr fontId="26"/>
  </si>
  <si>
    <t>選果料金等</t>
    <rPh sb="0" eb="1">
      <t>エラ</t>
    </rPh>
    <rPh sb="1" eb="2">
      <t>カ</t>
    </rPh>
    <rPh sb="2" eb="4">
      <t>リョウキン</t>
    </rPh>
    <rPh sb="4" eb="5">
      <t>ナド</t>
    </rPh>
    <phoneticPr fontId="26"/>
  </si>
  <si>
    <t>包装資材費</t>
    <rPh sb="0" eb="2">
      <t>ホウソウ</t>
    </rPh>
    <rPh sb="2" eb="5">
      <t>シザイヒ</t>
    </rPh>
    <phoneticPr fontId="26"/>
  </si>
  <si>
    <t>経営費計</t>
    <rPh sb="0" eb="2">
      <t>ケイエイ</t>
    </rPh>
    <rPh sb="2" eb="3">
      <t>ヒ</t>
    </rPh>
    <rPh sb="3" eb="4">
      <t>ケイ</t>
    </rPh>
    <phoneticPr fontId="26"/>
  </si>
  <si>
    <t>所　　　　　得</t>
    <rPh sb="0" eb="1">
      <t>トコロ</t>
    </rPh>
    <rPh sb="6" eb="7">
      <t>エ</t>
    </rPh>
    <phoneticPr fontId="26"/>
  </si>
  <si>
    <t>所　　得　　率</t>
    <rPh sb="0" eb="4">
      <t>ショトク</t>
    </rPh>
    <rPh sb="6" eb="7">
      <t>リツ</t>
    </rPh>
    <phoneticPr fontId="26"/>
  </si>
  <si>
    <t>労働時間</t>
    <rPh sb="0" eb="4">
      <t>ロウドウジカン</t>
    </rPh>
    <phoneticPr fontId="26"/>
  </si>
  <si>
    <t>家族労働時間</t>
    <rPh sb="0" eb="1">
      <t>カ</t>
    </rPh>
    <rPh sb="1" eb="2">
      <t>ゾク</t>
    </rPh>
    <rPh sb="2" eb="4">
      <t>ロウドウ</t>
    </rPh>
    <rPh sb="4" eb="6">
      <t>ジカン</t>
    </rPh>
    <phoneticPr fontId="26"/>
  </si>
  <si>
    <t>雇用労働時間</t>
    <rPh sb="0" eb="2">
      <t>コヨウ</t>
    </rPh>
    <rPh sb="2" eb="6">
      <t>ロウドウジカン</t>
    </rPh>
    <phoneticPr fontId="26"/>
  </si>
  <si>
    <t>合　　計</t>
    <rPh sb="0" eb="4">
      <t>ゴウケイ</t>
    </rPh>
    <phoneticPr fontId="26"/>
  </si>
  <si>
    <t>耕種指標月別労働時間</t>
    <rPh sb="0" eb="2">
      <t>コウシュ</t>
    </rPh>
    <rPh sb="2" eb="4">
      <t>シヒョウ</t>
    </rPh>
    <rPh sb="4" eb="6">
      <t>ツキベツ</t>
    </rPh>
    <rPh sb="6" eb="8">
      <t>ロウドウ</t>
    </rPh>
    <rPh sb="8" eb="10">
      <t>ジカン</t>
    </rPh>
    <phoneticPr fontId="5"/>
  </si>
  <si>
    <t>調査地</t>
    <rPh sb="0" eb="3">
      <t>チョウサチ</t>
    </rPh>
    <phoneticPr fontId="5"/>
  </si>
  <si>
    <t>指標面積</t>
    <rPh sb="0" eb="2">
      <t>シヒョウ</t>
    </rPh>
    <rPh sb="2" eb="4">
      <t>メンセキ</t>
    </rPh>
    <phoneticPr fontId="5"/>
  </si>
  <si>
    <t>モロヘイヤ</t>
    <phoneticPr fontId="5"/>
  </si>
  <si>
    <t>名護市</t>
    <rPh sb="0" eb="3">
      <t>ナゴシ</t>
    </rPh>
    <phoneticPr fontId="5"/>
  </si>
  <si>
    <t>ａ</t>
    <phoneticPr fontId="5"/>
  </si>
  <si>
    <t>モロヘイヤ</t>
    <phoneticPr fontId="5"/>
  </si>
  <si>
    <t>糸満市</t>
    <rPh sb="0" eb="3">
      <t>イトマンシ</t>
    </rPh>
    <phoneticPr fontId="5"/>
  </si>
  <si>
    <t>インゲン</t>
    <phoneticPr fontId="5"/>
  </si>
  <si>
    <t>城辺町</t>
    <rPh sb="0" eb="2">
      <t>グスクベ</t>
    </rPh>
    <rPh sb="2" eb="3">
      <t>チョウ</t>
    </rPh>
    <phoneticPr fontId="5"/>
  </si>
  <si>
    <t>わい性インゲン（施設）</t>
    <rPh sb="2" eb="3">
      <t>セイ</t>
    </rPh>
    <rPh sb="8" eb="10">
      <t>シセツ</t>
    </rPh>
    <phoneticPr fontId="5"/>
  </si>
  <si>
    <t>ａ</t>
    <phoneticPr fontId="5"/>
  </si>
  <si>
    <t>わい性インゲン（露地）</t>
    <rPh sb="2" eb="3">
      <t>セイ</t>
    </rPh>
    <rPh sb="8" eb="10">
      <t>ロジ</t>
    </rPh>
    <phoneticPr fontId="5"/>
  </si>
  <si>
    <t>わい性インゲン</t>
    <rPh sb="2" eb="3">
      <t>セイ</t>
    </rPh>
    <phoneticPr fontId="5"/>
  </si>
  <si>
    <t>平良市</t>
    <rPh sb="0" eb="3">
      <t>ヒララシ</t>
    </rPh>
    <phoneticPr fontId="5"/>
  </si>
  <si>
    <t>オクラ</t>
    <phoneticPr fontId="5"/>
  </si>
  <si>
    <t>石垣市</t>
    <rPh sb="0" eb="3">
      <t>イシガキシ</t>
    </rPh>
    <phoneticPr fontId="5"/>
  </si>
  <si>
    <t>カボチャ</t>
    <phoneticPr fontId="5"/>
  </si>
  <si>
    <t>シシトウ</t>
    <phoneticPr fontId="5"/>
  </si>
  <si>
    <t>スイカ（施設）</t>
    <rPh sb="4" eb="6">
      <t>シセツ</t>
    </rPh>
    <phoneticPr fontId="5"/>
  </si>
  <si>
    <t>スイカ：植替（施設）</t>
    <rPh sb="4" eb="5">
      <t>ウ</t>
    </rPh>
    <rPh sb="5" eb="6">
      <t>カ</t>
    </rPh>
    <rPh sb="7" eb="9">
      <t>シセツ</t>
    </rPh>
    <phoneticPr fontId="5"/>
  </si>
  <si>
    <t>スイカ：後作（施設）</t>
    <rPh sb="4" eb="6">
      <t>アトサク</t>
    </rPh>
    <rPh sb="7" eb="9">
      <t>シセツ</t>
    </rPh>
    <phoneticPr fontId="5"/>
  </si>
  <si>
    <t>スイートコーン</t>
    <phoneticPr fontId="5"/>
  </si>
  <si>
    <t>トウガン</t>
    <phoneticPr fontId="5"/>
  </si>
  <si>
    <t>施設ナス</t>
    <rPh sb="0" eb="2">
      <t>シセツ</t>
    </rPh>
    <phoneticPr fontId="5"/>
  </si>
  <si>
    <t>南風原町</t>
    <rPh sb="0" eb="4">
      <t>ハエバルチョウ</t>
    </rPh>
    <phoneticPr fontId="5"/>
  </si>
  <si>
    <t>ニガウリ（施設）</t>
    <rPh sb="5" eb="7">
      <t>シセツ</t>
    </rPh>
    <phoneticPr fontId="5"/>
  </si>
  <si>
    <t>ニガウリ（露地）</t>
    <rPh sb="5" eb="7">
      <t>ロジ</t>
    </rPh>
    <phoneticPr fontId="5"/>
  </si>
  <si>
    <t>本部町</t>
    <rPh sb="0" eb="3">
      <t>モトブチョウ</t>
    </rPh>
    <phoneticPr fontId="5"/>
  </si>
  <si>
    <t>パパイヤ（露地）</t>
    <rPh sb="5" eb="7">
      <t>ロジ</t>
    </rPh>
    <phoneticPr fontId="5"/>
  </si>
  <si>
    <t>下地町</t>
    <rPh sb="0" eb="3">
      <t>シモジチョウ</t>
    </rPh>
    <phoneticPr fontId="5"/>
  </si>
  <si>
    <t>ピーマン（施設）</t>
    <rPh sb="5" eb="7">
      <t>シセツ</t>
    </rPh>
    <phoneticPr fontId="5"/>
  </si>
  <si>
    <t>具志頭村</t>
    <rPh sb="0" eb="4">
      <t>グシカミソン</t>
    </rPh>
    <phoneticPr fontId="5"/>
  </si>
  <si>
    <t>施設ヘチマ</t>
    <rPh sb="0" eb="2">
      <t>シセツ</t>
    </rPh>
    <phoneticPr fontId="5"/>
  </si>
  <si>
    <t>東風平町</t>
    <rPh sb="0" eb="4">
      <t>コチンダチョウ</t>
    </rPh>
    <phoneticPr fontId="5"/>
  </si>
  <si>
    <t>露地ヘチマ</t>
    <rPh sb="0" eb="2">
      <t>ロジ</t>
    </rPh>
    <phoneticPr fontId="5"/>
  </si>
  <si>
    <t>ミニトマト</t>
    <phoneticPr fontId="5"/>
  </si>
  <si>
    <t>メロン</t>
    <phoneticPr fontId="5"/>
  </si>
  <si>
    <t>カンショ（紅イモ）</t>
    <rPh sb="5" eb="6">
      <t>ベニ</t>
    </rPh>
    <phoneticPr fontId="5"/>
  </si>
  <si>
    <t>サトイモ</t>
    <phoneticPr fontId="5"/>
  </si>
  <si>
    <t>下地町（９/中）</t>
    <rPh sb="0" eb="3">
      <t>シモジチョウ</t>
    </rPh>
    <rPh sb="6" eb="7">
      <t>ナカ</t>
    </rPh>
    <phoneticPr fontId="5"/>
  </si>
  <si>
    <t>下地町（10/上）</t>
    <rPh sb="0" eb="3">
      <t>シモジチョウ</t>
    </rPh>
    <rPh sb="7" eb="8">
      <t>ウエ</t>
    </rPh>
    <phoneticPr fontId="5"/>
  </si>
  <si>
    <t>ダイコン</t>
    <phoneticPr fontId="5"/>
  </si>
  <si>
    <t>タイモ</t>
    <phoneticPr fontId="5"/>
  </si>
  <si>
    <t>金武町</t>
    <rPh sb="0" eb="3">
      <t>キンチョウ</t>
    </rPh>
    <phoneticPr fontId="5"/>
  </si>
  <si>
    <t>ニンジン</t>
    <phoneticPr fontId="5"/>
  </si>
  <si>
    <t>勝連町</t>
    <rPh sb="0" eb="3">
      <t>カツレンチョウ</t>
    </rPh>
    <phoneticPr fontId="5"/>
  </si>
  <si>
    <t>島ニンジン</t>
    <rPh sb="0" eb="1">
      <t>シマ</t>
    </rPh>
    <phoneticPr fontId="5"/>
  </si>
  <si>
    <t>中城村</t>
    <rPh sb="0" eb="3">
      <t>ナカグスクソン</t>
    </rPh>
    <phoneticPr fontId="5"/>
  </si>
  <si>
    <t>バレイショ</t>
    <phoneticPr fontId="5"/>
  </si>
  <si>
    <t>北大東村</t>
    <rPh sb="0" eb="4">
      <t>キタダイトウソン</t>
    </rPh>
    <phoneticPr fontId="5"/>
  </si>
  <si>
    <t>アンスリウム</t>
    <phoneticPr fontId="5"/>
  </si>
  <si>
    <t>大里村</t>
    <rPh sb="0" eb="3">
      <t>オオザトソン</t>
    </rPh>
    <phoneticPr fontId="5"/>
  </si>
  <si>
    <t>オンジューム</t>
    <phoneticPr fontId="5"/>
  </si>
  <si>
    <t>クジャクアスター</t>
    <phoneticPr fontId="5"/>
  </si>
  <si>
    <t>石川市</t>
    <rPh sb="0" eb="3">
      <t>イシカワシ</t>
    </rPh>
    <phoneticPr fontId="5"/>
  </si>
  <si>
    <t>クルクマ</t>
    <phoneticPr fontId="5"/>
  </si>
  <si>
    <t>豊見城村</t>
    <rPh sb="0" eb="4">
      <t>トミグスクソン</t>
    </rPh>
    <phoneticPr fontId="5"/>
  </si>
  <si>
    <t>ストレリチア</t>
    <phoneticPr fontId="5"/>
  </si>
  <si>
    <t>ソリダゴ</t>
    <phoneticPr fontId="5"/>
  </si>
  <si>
    <t>電照小菊</t>
    <rPh sb="0" eb="2">
      <t>デンショウ</t>
    </rPh>
    <rPh sb="2" eb="4">
      <t>コギク</t>
    </rPh>
    <phoneticPr fontId="5"/>
  </si>
  <si>
    <t>具志川市</t>
    <rPh sb="0" eb="4">
      <t>グシカワシ</t>
    </rPh>
    <phoneticPr fontId="5"/>
  </si>
  <si>
    <t>電照輪菊</t>
    <rPh sb="0" eb="2">
      <t>デンショウ</t>
    </rPh>
    <rPh sb="2" eb="3">
      <t>リン</t>
    </rPh>
    <rPh sb="3" eb="4">
      <t>ギク</t>
    </rPh>
    <phoneticPr fontId="5"/>
  </si>
  <si>
    <t>デンファレ</t>
    <phoneticPr fontId="5"/>
  </si>
  <si>
    <t>デンファレ（加温）</t>
    <rPh sb="6" eb="8">
      <t>カオン</t>
    </rPh>
    <phoneticPr fontId="5"/>
  </si>
  <si>
    <t>ヘリコニア</t>
    <phoneticPr fontId="5"/>
  </si>
  <si>
    <t>リアトリス</t>
    <phoneticPr fontId="5"/>
  </si>
  <si>
    <t>具志川村</t>
    <rPh sb="0" eb="4">
      <t>グシカワソン</t>
    </rPh>
    <phoneticPr fontId="5"/>
  </si>
  <si>
    <t>レッドジンジャー</t>
    <phoneticPr fontId="5"/>
  </si>
  <si>
    <t>オオタニワタリ</t>
    <phoneticPr fontId="5"/>
  </si>
  <si>
    <t>スマイラックス</t>
    <phoneticPr fontId="5"/>
  </si>
  <si>
    <t>ドラセナ類</t>
    <rPh sb="4" eb="5">
      <t>ルイ</t>
    </rPh>
    <phoneticPr fontId="5"/>
  </si>
  <si>
    <t>ドラセナ（レインボー）</t>
    <phoneticPr fontId="5"/>
  </si>
  <si>
    <t>沖縄市</t>
    <rPh sb="0" eb="3">
      <t>オキナワシ</t>
    </rPh>
    <phoneticPr fontId="5"/>
  </si>
  <si>
    <t>コンシンネ</t>
    <phoneticPr fontId="5"/>
  </si>
  <si>
    <t>読谷村</t>
    <rPh sb="0" eb="3">
      <t>ヨミタンソン</t>
    </rPh>
    <phoneticPr fontId="5"/>
  </si>
  <si>
    <t>玉城村</t>
    <rPh sb="0" eb="3">
      <t>タマグスクソン</t>
    </rPh>
    <phoneticPr fontId="5"/>
  </si>
  <si>
    <t>ブーゲンビレア（６号鉢）</t>
    <rPh sb="9" eb="10">
      <t>ゴウ</t>
    </rPh>
    <rPh sb="10" eb="11">
      <t>バチ</t>
    </rPh>
    <phoneticPr fontId="5"/>
  </si>
  <si>
    <t>タンカン</t>
    <phoneticPr fontId="5"/>
  </si>
  <si>
    <t>仲里村</t>
    <rPh sb="0" eb="3">
      <t>ナカザトソン</t>
    </rPh>
    <phoneticPr fontId="5"/>
  </si>
  <si>
    <t>早生温州みかん</t>
    <rPh sb="0" eb="1">
      <t>ハヤ</t>
    </rPh>
    <rPh sb="1" eb="2">
      <t>ナマ</t>
    </rPh>
    <rPh sb="2" eb="4">
      <t>ウンシュウ</t>
    </rPh>
    <phoneticPr fontId="5"/>
  </si>
  <si>
    <t>マンゴー</t>
    <phoneticPr fontId="5"/>
  </si>
  <si>
    <t>上野村</t>
    <rPh sb="0" eb="2">
      <t>ウエノ</t>
    </rPh>
    <rPh sb="2" eb="3">
      <t>ソン</t>
    </rPh>
    <phoneticPr fontId="5"/>
  </si>
  <si>
    <t>スモモ</t>
    <phoneticPr fontId="5"/>
  </si>
  <si>
    <t>国頭村</t>
    <rPh sb="0" eb="3">
      <t>クニガミソン</t>
    </rPh>
    <phoneticPr fontId="5"/>
  </si>
  <si>
    <t>島バナナ</t>
    <rPh sb="0" eb="1">
      <t>シマ</t>
    </rPh>
    <phoneticPr fontId="5"/>
  </si>
  <si>
    <t>シークワシャー</t>
    <phoneticPr fontId="5"/>
  </si>
  <si>
    <t>大宜味村</t>
    <rPh sb="0" eb="4">
      <t>オオギミソン</t>
    </rPh>
    <phoneticPr fontId="5"/>
  </si>
  <si>
    <t>アセローラ（露地）</t>
    <rPh sb="6" eb="8">
      <t>ロジ</t>
    </rPh>
    <phoneticPr fontId="5"/>
  </si>
  <si>
    <t>カニステル（露地）</t>
    <rPh sb="6" eb="8">
      <t>ロジ</t>
    </rPh>
    <phoneticPr fontId="5"/>
  </si>
  <si>
    <t>本島南部</t>
    <rPh sb="0" eb="2">
      <t>ホントウ</t>
    </rPh>
    <rPh sb="2" eb="4">
      <t>ナンブ</t>
    </rPh>
    <phoneticPr fontId="5"/>
  </si>
  <si>
    <t>ゴレンシ</t>
    <phoneticPr fontId="5"/>
  </si>
  <si>
    <t>パッションフルーツ（電照）</t>
    <rPh sb="10" eb="12">
      <t>デンショウ</t>
    </rPh>
    <phoneticPr fontId="5"/>
  </si>
  <si>
    <t>パッションフルーツ（露地）</t>
    <rPh sb="10" eb="12">
      <t>ロジ</t>
    </rPh>
    <phoneticPr fontId="5"/>
  </si>
  <si>
    <t>佐敷町</t>
    <rPh sb="0" eb="3">
      <t>サシキチョウ</t>
    </rPh>
    <phoneticPr fontId="5"/>
  </si>
  <si>
    <t>パッションフルーツ</t>
    <phoneticPr fontId="5"/>
  </si>
  <si>
    <t>レイシ</t>
    <phoneticPr fontId="5"/>
  </si>
  <si>
    <t>-</t>
    <phoneticPr fontId="5"/>
  </si>
  <si>
    <t>ビワ</t>
    <phoneticPr fontId="5"/>
  </si>
  <si>
    <t>アテモヤ</t>
    <phoneticPr fontId="5"/>
  </si>
  <si>
    <t>知念村</t>
    <rPh sb="0" eb="3">
      <t>チネンソン</t>
    </rPh>
    <phoneticPr fontId="5"/>
  </si>
  <si>
    <t>サトウキビ　春植</t>
    <rPh sb="6" eb="7">
      <t>ハル</t>
    </rPh>
    <rPh sb="7" eb="8">
      <t>ウ</t>
    </rPh>
    <phoneticPr fontId="5"/>
  </si>
  <si>
    <t>-</t>
    <phoneticPr fontId="5"/>
  </si>
  <si>
    <t>サトウキビ　夏植</t>
    <rPh sb="6" eb="7">
      <t>ナツ</t>
    </rPh>
    <rPh sb="7" eb="8">
      <t>ウ</t>
    </rPh>
    <phoneticPr fontId="5"/>
  </si>
  <si>
    <t>サトウキビ　株出</t>
    <rPh sb="6" eb="7">
      <t>カブ</t>
    </rPh>
    <rPh sb="7" eb="8">
      <t>デ</t>
    </rPh>
    <phoneticPr fontId="5"/>
  </si>
  <si>
    <t>サトウキビ　夏植（本島）</t>
    <rPh sb="6" eb="7">
      <t>ナツ</t>
    </rPh>
    <rPh sb="7" eb="8">
      <t>ウ</t>
    </rPh>
    <rPh sb="9" eb="11">
      <t>ホントウ</t>
    </rPh>
    <phoneticPr fontId="5"/>
  </si>
  <si>
    <t>サトウキビ　夏植（離島）</t>
    <rPh sb="6" eb="7">
      <t>ナツ</t>
    </rPh>
    <rPh sb="7" eb="8">
      <t>ウ</t>
    </rPh>
    <rPh sb="9" eb="11">
      <t>リトウ</t>
    </rPh>
    <phoneticPr fontId="5"/>
  </si>
  <si>
    <t>サトウキビ　春植（本島）</t>
    <rPh sb="6" eb="7">
      <t>ハル</t>
    </rPh>
    <rPh sb="7" eb="8">
      <t>ウ</t>
    </rPh>
    <rPh sb="9" eb="11">
      <t>ホントウ</t>
    </rPh>
    <phoneticPr fontId="5"/>
  </si>
  <si>
    <t>サトウキビ　株出（本島）</t>
    <rPh sb="6" eb="7">
      <t>カブ</t>
    </rPh>
    <rPh sb="7" eb="8">
      <t>デ</t>
    </rPh>
    <rPh sb="9" eb="11">
      <t>ホントウ</t>
    </rPh>
    <phoneticPr fontId="5"/>
  </si>
  <si>
    <t>サトウキビ　春植（離島）</t>
    <rPh sb="6" eb="7">
      <t>ハル</t>
    </rPh>
    <rPh sb="7" eb="8">
      <t>ウ</t>
    </rPh>
    <rPh sb="9" eb="11">
      <t>リトウ</t>
    </rPh>
    <phoneticPr fontId="5"/>
  </si>
  <si>
    <t>南大東村</t>
    <rPh sb="0" eb="4">
      <t>ミナミダイトウソン</t>
    </rPh>
    <phoneticPr fontId="5"/>
  </si>
  <si>
    <t>サトウキビ　株出（離島）</t>
    <rPh sb="6" eb="7">
      <t>カブ</t>
    </rPh>
    <rPh sb="7" eb="8">
      <t>ダ</t>
    </rPh>
    <rPh sb="9" eb="11">
      <t>リトウ</t>
    </rPh>
    <phoneticPr fontId="5"/>
  </si>
  <si>
    <t>サトウキビ　夏植（機械）</t>
    <rPh sb="6" eb="7">
      <t>ナツ</t>
    </rPh>
    <rPh sb="7" eb="8">
      <t>ウ</t>
    </rPh>
    <rPh sb="9" eb="11">
      <t>キカイ</t>
    </rPh>
    <phoneticPr fontId="5"/>
  </si>
  <si>
    <t>サトウキビ　夏植（委託）</t>
    <rPh sb="6" eb="7">
      <t>ナツ</t>
    </rPh>
    <rPh sb="7" eb="8">
      <t>ウ</t>
    </rPh>
    <rPh sb="9" eb="11">
      <t>イタク</t>
    </rPh>
    <phoneticPr fontId="5"/>
  </si>
  <si>
    <t>伊良部町</t>
    <rPh sb="0" eb="4">
      <t>イラブチョウ</t>
    </rPh>
    <phoneticPr fontId="5"/>
  </si>
  <si>
    <t>水稲（１期作）</t>
    <rPh sb="0" eb="1">
      <t>ミズ</t>
    </rPh>
    <rPh sb="1" eb="2">
      <t>イネ</t>
    </rPh>
    <rPh sb="4" eb="5">
      <t>キ</t>
    </rPh>
    <rPh sb="5" eb="6">
      <t>サク</t>
    </rPh>
    <phoneticPr fontId="5"/>
  </si>
  <si>
    <t>恩納村</t>
    <rPh sb="0" eb="3">
      <t>オンナソン</t>
    </rPh>
    <phoneticPr fontId="5"/>
  </si>
  <si>
    <t>イグサ</t>
    <phoneticPr fontId="5"/>
  </si>
  <si>
    <t>与那城町</t>
    <rPh sb="0" eb="3">
      <t>ヨナグスク</t>
    </rPh>
    <rPh sb="3" eb="4">
      <t>チョウ</t>
    </rPh>
    <phoneticPr fontId="5"/>
  </si>
  <si>
    <t>落花生</t>
    <rPh sb="0" eb="3">
      <t>ラッカセイ</t>
    </rPh>
    <phoneticPr fontId="5"/>
  </si>
  <si>
    <t>モチキビ</t>
    <phoneticPr fontId="5"/>
  </si>
  <si>
    <t>パンゴラグラス（牧草）</t>
    <rPh sb="8" eb="10">
      <t>ボクソウ</t>
    </rPh>
    <phoneticPr fontId="5"/>
  </si>
  <si>
    <t>ガットンパニック（牧草）</t>
    <rPh sb="9" eb="11">
      <t>ボクソウ</t>
    </rPh>
    <phoneticPr fontId="5"/>
  </si>
  <si>
    <t>モチキビ（慣行）</t>
    <rPh sb="5" eb="7">
      <t>カンコウ</t>
    </rPh>
    <phoneticPr fontId="5"/>
  </si>
  <si>
    <t>粟国村</t>
    <rPh sb="0" eb="3">
      <t>アグニソン</t>
    </rPh>
    <phoneticPr fontId="5"/>
  </si>
  <si>
    <t>モチキビ（新技術）</t>
    <rPh sb="5" eb="8">
      <t>シンギジュツ</t>
    </rPh>
    <phoneticPr fontId="5"/>
  </si>
  <si>
    <t>モチキビ機械（慣行）</t>
    <rPh sb="4" eb="6">
      <t>キカイ</t>
    </rPh>
    <rPh sb="7" eb="9">
      <t>カンコウ</t>
    </rPh>
    <phoneticPr fontId="5"/>
  </si>
  <si>
    <t>モチキビ機械（新技術）</t>
    <rPh sb="4" eb="6">
      <t>キカイ</t>
    </rPh>
    <rPh sb="7" eb="10">
      <t>シンギジュツ</t>
    </rPh>
    <phoneticPr fontId="5"/>
  </si>
  <si>
    <t>タマネギ（慣行）</t>
    <rPh sb="5" eb="7">
      <t>カンコウ</t>
    </rPh>
    <phoneticPr fontId="5"/>
  </si>
  <si>
    <t>タマネギ（新技術）</t>
    <rPh sb="5" eb="8">
      <t>シンギジュツ</t>
    </rPh>
    <phoneticPr fontId="5"/>
  </si>
  <si>
    <t>タマネギ（慣行-改善）</t>
    <rPh sb="5" eb="7">
      <t>カンコウ</t>
    </rPh>
    <rPh sb="8" eb="10">
      <t>カイゼン</t>
    </rPh>
    <phoneticPr fontId="5"/>
  </si>
  <si>
    <t>タマネギ（慣行-改善）新技術</t>
    <rPh sb="5" eb="7">
      <t>カンコウ</t>
    </rPh>
    <rPh sb="8" eb="10">
      <t>カイゼン</t>
    </rPh>
    <rPh sb="11" eb="14">
      <t>シンギジュツ</t>
    </rPh>
    <phoneticPr fontId="5"/>
  </si>
  <si>
    <t>農地　一覧表</t>
    <rPh sb="0" eb="2">
      <t>ノウチ</t>
    </rPh>
    <rPh sb="3" eb="5">
      <t>イチラン</t>
    </rPh>
    <rPh sb="5" eb="6">
      <t>ヒョウ</t>
    </rPh>
    <phoneticPr fontId="5"/>
  </si>
  <si>
    <t>生年月日</t>
    <rPh sb="0" eb="2">
      <t>セイネン</t>
    </rPh>
    <rPh sb="2" eb="4">
      <t>ガッピ</t>
    </rPh>
    <phoneticPr fontId="5"/>
  </si>
  <si>
    <t>番号</t>
    <rPh sb="0" eb="2">
      <t>バンゴウ</t>
    </rPh>
    <phoneticPr fontId="5"/>
  </si>
  <si>
    <t>所在地</t>
    <rPh sb="0" eb="3">
      <t>ショザイチ</t>
    </rPh>
    <phoneticPr fontId="5"/>
  </si>
  <si>
    <t>現況地目</t>
    <rPh sb="0" eb="2">
      <t>ゲンキョウ</t>
    </rPh>
    <rPh sb="2" eb="4">
      <t>チモク</t>
    </rPh>
    <phoneticPr fontId="5"/>
  </si>
  <si>
    <t>面積（㎡）</t>
    <rPh sb="0" eb="2">
      <t>メンセキ</t>
    </rPh>
    <phoneticPr fontId="5"/>
  </si>
  <si>
    <t>所有者</t>
    <rPh sb="0" eb="3">
      <t>ショユウシャ</t>
    </rPh>
    <phoneticPr fontId="5"/>
  </si>
  <si>
    <t>権原の種類</t>
    <rPh sb="0" eb="2">
      <t>ケンゲン</t>
    </rPh>
    <rPh sb="3" eb="5">
      <t>シュルイ</t>
    </rPh>
    <phoneticPr fontId="5"/>
  </si>
  <si>
    <t>借地料/年</t>
    <rPh sb="0" eb="3">
      <t>シャクチリョウ</t>
    </rPh>
    <rPh sb="4" eb="5">
      <t>ネン</t>
    </rPh>
    <phoneticPr fontId="5"/>
  </si>
  <si>
    <t>契約期間</t>
    <rPh sb="0" eb="2">
      <t>ケイヤク</t>
    </rPh>
    <rPh sb="2" eb="4">
      <t>キカン</t>
    </rPh>
    <phoneticPr fontId="5"/>
  </si>
  <si>
    <t>備考</t>
    <rPh sb="0" eb="2">
      <t>ビコウ</t>
    </rPh>
    <phoneticPr fontId="5"/>
  </si>
  <si>
    <t>計</t>
    <rPh sb="0" eb="1">
      <t>ケイ</t>
    </rPh>
    <phoneticPr fontId="5"/>
  </si>
  <si>
    <t>機械・施設　一覧表</t>
    <rPh sb="0" eb="2">
      <t>キカイ</t>
    </rPh>
    <rPh sb="3" eb="5">
      <t>シセツ</t>
    </rPh>
    <rPh sb="6" eb="8">
      <t>イチラン</t>
    </rPh>
    <rPh sb="8" eb="9">
      <t>ヒョウ</t>
    </rPh>
    <phoneticPr fontId="5"/>
  </si>
  <si>
    <t>機械・施設名</t>
    <rPh sb="0" eb="2">
      <t>キカイ</t>
    </rPh>
    <rPh sb="3" eb="5">
      <t>シセツ</t>
    </rPh>
    <rPh sb="5" eb="6">
      <t>メイ</t>
    </rPh>
    <phoneticPr fontId="5"/>
  </si>
  <si>
    <t>規格</t>
    <rPh sb="0" eb="2">
      <t>キカク</t>
    </rPh>
    <phoneticPr fontId="5"/>
  </si>
  <si>
    <t>数量</t>
    <rPh sb="0" eb="2">
      <t>スウリョウ</t>
    </rPh>
    <phoneticPr fontId="5"/>
  </si>
  <si>
    <t>権原の種類</t>
    <rPh sb="0" eb="1">
      <t>ケン</t>
    </rPh>
    <rPh sb="1" eb="2">
      <t>ハラ</t>
    </rPh>
    <rPh sb="3" eb="5">
      <t>シュルイ</t>
    </rPh>
    <phoneticPr fontId="5"/>
  </si>
  <si>
    <t>購入・借受価格（円）</t>
    <rPh sb="0" eb="2">
      <t>コウニュウ</t>
    </rPh>
    <rPh sb="3" eb="5">
      <t>カリウケ</t>
    </rPh>
    <rPh sb="5" eb="7">
      <t>カカク</t>
    </rPh>
    <rPh sb="8" eb="9">
      <t>エン</t>
    </rPh>
    <phoneticPr fontId="5"/>
  </si>
  <si>
    <t>返済残期間</t>
    <rPh sb="0" eb="2">
      <t>ヘンサイ</t>
    </rPh>
    <rPh sb="2" eb="3">
      <t>ザン</t>
    </rPh>
    <rPh sb="3" eb="5">
      <t>キカン</t>
    </rPh>
    <phoneticPr fontId="5"/>
  </si>
  <si>
    <t>固定資産償却費・修繕費算出表</t>
    <rPh sb="0" eb="2">
      <t>コテイ</t>
    </rPh>
    <rPh sb="2" eb="4">
      <t>シサン</t>
    </rPh>
    <rPh sb="4" eb="7">
      <t>ショウキャクヒ</t>
    </rPh>
    <rPh sb="8" eb="11">
      <t>シュウゼンヒ</t>
    </rPh>
    <rPh sb="11" eb="13">
      <t>サンシュツ</t>
    </rPh>
    <rPh sb="13" eb="14">
      <t>ヒョウ</t>
    </rPh>
    <phoneticPr fontId="5"/>
  </si>
  <si>
    <t>　名　　称</t>
    <rPh sb="1" eb="2">
      <t>ナ</t>
    </rPh>
    <rPh sb="4" eb="5">
      <t>ショウ</t>
    </rPh>
    <phoneticPr fontId="5"/>
  </si>
  <si>
    <t>　台数・面積</t>
    <rPh sb="1" eb="3">
      <t>ダイスウ</t>
    </rPh>
    <rPh sb="4" eb="6">
      <t>メンセキ</t>
    </rPh>
    <phoneticPr fontId="5"/>
  </si>
  <si>
    <t>　型式・構造</t>
    <rPh sb="1" eb="3">
      <t>カタシキ</t>
    </rPh>
    <rPh sb="4" eb="6">
      <t>コウゾウ</t>
    </rPh>
    <phoneticPr fontId="5"/>
  </si>
  <si>
    <t>　新調価格</t>
    <rPh sb="1" eb="3">
      <t>シンチョウ</t>
    </rPh>
    <rPh sb="3" eb="5">
      <t>カカク</t>
    </rPh>
    <phoneticPr fontId="5"/>
  </si>
  <si>
    <t>　償却費</t>
    <rPh sb="1" eb="4">
      <t>ショウキャクヒ</t>
    </rPh>
    <phoneticPr fontId="5"/>
  </si>
  <si>
    <t>　耐用年数</t>
    <rPh sb="1" eb="3">
      <t>タイヨウ</t>
    </rPh>
    <rPh sb="3" eb="5">
      <t>ネンスウ</t>
    </rPh>
    <phoneticPr fontId="5"/>
  </si>
  <si>
    <t>　年償却費</t>
    <rPh sb="1" eb="2">
      <t>ネン</t>
    </rPh>
    <rPh sb="2" eb="5">
      <t>ショウキャクヒ</t>
    </rPh>
    <phoneticPr fontId="5"/>
  </si>
  <si>
    <t>　修繕費係数</t>
    <rPh sb="1" eb="4">
      <t>シュウゼンヒ</t>
    </rPh>
    <rPh sb="4" eb="6">
      <t>ケイスウ</t>
    </rPh>
    <phoneticPr fontId="5"/>
  </si>
  <si>
    <t>　年間修繕費</t>
    <rPh sb="1" eb="3">
      <t>ネンカン</t>
    </rPh>
    <rPh sb="3" eb="6">
      <t>シュウゼンヒ</t>
    </rPh>
    <phoneticPr fontId="5"/>
  </si>
  <si>
    <t>　経過年数</t>
    <rPh sb="1" eb="3">
      <t>ケイカ</t>
    </rPh>
    <rPh sb="3" eb="5">
      <t>ネンスウ</t>
    </rPh>
    <phoneticPr fontId="5"/>
  </si>
  <si>
    <t>　備　　　考</t>
    <rPh sb="1" eb="2">
      <t>ビ</t>
    </rPh>
    <rPh sb="5" eb="6">
      <t>コウ</t>
    </rPh>
    <phoneticPr fontId="5"/>
  </si>
  <si>
    <t xml:space="preserve">  A</t>
    <phoneticPr fontId="5"/>
  </si>
  <si>
    <t xml:space="preserve"> B （A×新調）</t>
    <rPh sb="6" eb="8">
      <t>シンチョウ</t>
    </rPh>
    <phoneticPr fontId="5"/>
  </si>
  <si>
    <t xml:space="preserve"> C </t>
    <phoneticPr fontId="5"/>
  </si>
  <si>
    <t xml:space="preserve">  D</t>
    <phoneticPr fontId="5"/>
  </si>
  <si>
    <t xml:space="preserve"> E （C／D）</t>
    <phoneticPr fontId="5"/>
  </si>
  <si>
    <t xml:space="preserve">  F</t>
    <phoneticPr fontId="5"/>
  </si>
  <si>
    <t xml:space="preserve"> G （B×F／D）</t>
    <phoneticPr fontId="5"/>
  </si>
  <si>
    <t>大　　　道　　　具</t>
    <rPh sb="0" eb="1">
      <t>ダイ</t>
    </rPh>
    <rPh sb="4" eb="5">
      <t>ミチ</t>
    </rPh>
    <rPh sb="8" eb="9">
      <t>グ</t>
    </rPh>
    <phoneticPr fontId="5"/>
  </si>
  <si>
    <t>現　　状</t>
    <rPh sb="0" eb="1">
      <t>ウツツ</t>
    </rPh>
    <rPh sb="3" eb="4">
      <t>ジョウ</t>
    </rPh>
    <phoneticPr fontId="5"/>
  </si>
  <si>
    <t>　現況償却費合計</t>
    <rPh sb="1" eb="3">
      <t>ゲンキョウ</t>
    </rPh>
    <rPh sb="3" eb="6">
      <t>ショウキャクヒ</t>
    </rPh>
    <rPh sb="6" eb="8">
      <t>ゴウケイ</t>
    </rPh>
    <phoneticPr fontId="5"/>
  </si>
  <si>
    <t>目　　標</t>
    <rPh sb="0" eb="1">
      <t>メ</t>
    </rPh>
    <rPh sb="3" eb="4">
      <t>ヒョウ</t>
    </rPh>
    <phoneticPr fontId="5"/>
  </si>
  <si>
    <t>　目標償却費合計</t>
    <rPh sb="1" eb="3">
      <t>モクヒョウ</t>
    </rPh>
    <rPh sb="3" eb="6">
      <t>ショウキャクヒ</t>
    </rPh>
    <rPh sb="6" eb="8">
      <t>ゴウケイ</t>
    </rPh>
    <phoneticPr fontId="5"/>
  </si>
  <si>
    <t>施　　　　設</t>
    <rPh sb="0" eb="1">
      <t>シ</t>
    </rPh>
    <rPh sb="5" eb="6">
      <t>セツ</t>
    </rPh>
    <phoneticPr fontId="5"/>
  </si>
  <si>
    <t>作型表</t>
    <rPh sb="0" eb="3">
      <t>サクガタヒョウ</t>
    </rPh>
    <phoneticPr fontId="5"/>
  </si>
  <si>
    <t>●定植</t>
    <rPh sb="1" eb="3">
      <t>テイショク</t>
    </rPh>
    <phoneticPr fontId="5"/>
  </si>
  <si>
    <t>□収穫</t>
    <rPh sb="1" eb="3">
      <t>シュウカク</t>
    </rPh>
    <phoneticPr fontId="5"/>
  </si>
  <si>
    <t>土壌処理</t>
    <rPh sb="0" eb="2">
      <t>ドジョウ</t>
    </rPh>
    <rPh sb="2" eb="4">
      <t>ショリ</t>
    </rPh>
    <phoneticPr fontId="5"/>
  </si>
  <si>
    <t>圃場</t>
    <rPh sb="0" eb="2">
      <t>ホジョウ</t>
    </rPh>
    <phoneticPr fontId="5"/>
  </si>
  <si>
    <t>栽培
面積(a)</t>
    <rPh sb="0" eb="2">
      <t>サイバイ</t>
    </rPh>
    <rPh sb="3" eb="5">
      <t>メンセキ</t>
    </rPh>
    <phoneticPr fontId="5"/>
  </si>
  <si>
    <t>年度
（  月から翌年  月迄）</t>
    <rPh sb="0" eb="2">
      <t>ネンド</t>
    </rPh>
    <rPh sb="6" eb="7">
      <t>ガツ</t>
    </rPh>
    <rPh sb="9" eb="11">
      <t>ヨクネン</t>
    </rPh>
    <rPh sb="13" eb="14">
      <t>ガツ</t>
    </rPh>
    <rPh sb="14" eb="15">
      <t>マデ</t>
    </rPh>
    <phoneticPr fontId="5"/>
  </si>
  <si>
    <t>販売量
(kg)</t>
    <rPh sb="0" eb="3">
      <t>ハンバイリョウ</t>
    </rPh>
    <phoneticPr fontId="5"/>
  </si>
  <si>
    <t>粗収入
（円）</t>
    <rPh sb="0" eb="1">
      <t>アラ</t>
    </rPh>
    <rPh sb="1" eb="3">
      <t>シュウニュウ</t>
    </rPh>
    <rPh sb="5" eb="6">
      <t>エン</t>
    </rPh>
    <phoneticPr fontId="5"/>
  </si>
  <si>
    <t>摘要</t>
    <rPh sb="0" eb="2">
      <t>テキヨウ</t>
    </rPh>
    <phoneticPr fontId="5"/>
  </si>
  <si>
    <t>上</t>
    <rPh sb="0" eb="1">
      <t>ジョウ</t>
    </rPh>
    <phoneticPr fontId="5"/>
  </si>
  <si>
    <t>中</t>
    <rPh sb="0" eb="1">
      <t>チュウ</t>
    </rPh>
    <phoneticPr fontId="5"/>
  </si>
  <si>
    <t>下</t>
    <rPh sb="0" eb="1">
      <t>ゲ</t>
    </rPh>
    <phoneticPr fontId="5"/>
  </si>
  <si>
    <t>販売量</t>
    <rPh sb="0" eb="3">
      <t>ハンバイリョウ</t>
    </rPh>
    <phoneticPr fontId="5"/>
  </si>
  <si>
    <t>粗収入</t>
    <rPh sb="0" eb="1">
      <t>アラ</t>
    </rPh>
    <rPh sb="1" eb="3">
      <t>シュウニュウ</t>
    </rPh>
    <phoneticPr fontId="5"/>
  </si>
  <si>
    <t>別添：２</t>
    <rPh sb="0" eb="2">
      <t>ベッテン</t>
    </rPh>
    <phoneticPr fontId="47"/>
  </si>
  <si>
    <t xml:space="preserve">   写真を貼る位置
 1.縦 36～40mm
   横 24～30mm
 2.本人 胸から上
 3.裏面にのりづけ
 4.裏面に氏名記入</t>
    <phoneticPr fontId="5"/>
  </si>
  <si>
    <t>履 歴 書</t>
  </si>
  <si>
    <t>平成</t>
  </si>
  <si>
    <t>年</t>
    <rPh sb="0" eb="1">
      <t>ネン</t>
    </rPh>
    <phoneticPr fontId="5"/>
  </si>
  <si>
    <t>月</t>
    <rPh sb="0" eb="1">
      <t>ガツ</t>
    </rPh>
    <phoneticPr fontId="5"/>
  </si>
  <si>
    <t>日現在</t>
    <phoneticPr fontId="5"/>
  </si>
  <si>
    <t xml:space="preserve"> ふりがな</t>
  </si>
  <si>
    <t xml:space="preserve"> 氏　名</t>
  </si>
  <si>
    <t>昭和・平成</t>
    <rPh sb="3" eb="5">
      <t>ヘイセイ</t>
    </rPh>
    <phoneticPr fontId="5"/>
  </si>
  <si>
    <t>年</t>
  </si>
  <si>
    <t>月</t>
  </si>
  <si>
    <t>日生　 満(</t>
    <rPh sb="1" eb="2">
      <t>ウ</t>
    </rPh>
    <rPh sb="4" eb="5">
      <t>マン</t>
    </rPh>
    <phoneticPr fontId="5"/>
  </si>
  <si>
    <t>歳)</t>
  </si>
  <si>
    <t>男・女</t>
    <rPh sb="2" eb="3">
      <t>オンナ</t>
    </rPh>
    <phoneticPr fontId="5"/>
  </si>
  <si>
    <t xml:space="preserve"> (自宅電話)</t>
  </si>
  <si>
    <t xml:space="preserve"> 現住所</t>
  </si>
  <si>
    <t>〒</t>
  </si>
  <si>
    <t xml:space="preserve"> (携帯電話)</t>
  </si>
  <si>
    <t xml:space="preserve"> E-mail</t>
  </si>
  <si>
    <t xml:space="preserve"> (連絡先電話)</t>
  </si>
  <si>
    <t xml:space="preserve"> (現住所以外に連絡を希望する場合のみ記入)</t>
  </si>
  <si>
    <t>学歴・職歴(各別にまとめて書く)</t>
  </si>
  <si>
    <t xml:space="preserve"> </t>
  </si>
  <si>
    <t xml:space="preserve">  </t>
  </si>
  <si>
    <t>免許・資格</t>
  </si>
  <si>
    <t>家　族　構　成　　氏　名</t>
    <rPh sb="0" eb="1">
      <t>イエ</t>
    </rPh>
    <rPh sb="2" eb="3">
      <t>ゾク</t>
    </rPh>
    <rPh sb="4" eb="5">
      <t>カマエ</t>
    </rPh>
    <rPh sb="6" eb="7">
      <t>シゲル</t>
    </rPh>
    <rPh sb="9" eb="10">
      <t>シ</t>
    </rPh>
    <rPh sb="11" eb="12">
      <t>メイ</t>
    </rPh>
    <phoneticPr fontId="5"/>
  </si>
  <si>
    <t>生　年　月　日</t>
    <rPh sb="0" eb="1">
      <t>セイ</t>
    </rPh>
    <rPh sb="2" eb="3">
      <t>ネン</t>
    </rPh>
    <rPh sb="4" eb="5">
      <t>ガツ</t>
    </rPh>
    <rPh sb="6" eb="7">
      <t>ニチ</t>
    </rPh>
    <phoneticPr fontId="5"/>
  </si>
  <si>
    <t>年齢</t>
    <rPh sb="0" eb="2">
      <t>ネンレイ</t>
    </rPh>
    <phoneticPr fontId="5"/>
  </si>
  <si>
    <t>続柄</t>
    <rPh sb="0" eb="2">
      <t>ゾクガラ</t>
    </rPh>
    <phoneticPr fontId="5"/>
  </si>
  <si>
    <t>職業</t>
    <rPh sb="0" eb="2">
      <t>ショクギョウ</t>
    </rPh>
    <phoneticPr fontId="5"/>
  </si>
  <si>
    <t>農業の目標等（自己アピール等）</t>
    <rPh sb="0" eb="2">
      <t>ノウギョウ</t>
    </rPh>
    <rPh sb="3" eb="5">
      <t>モクヒョウ</t>
    </rPh>
    <rPh sb="5" eb="6">
      <t>トウ</t>
    </rPh>
    <rPh sb="7" eb="9">
      <t>ジコ</t>
    </rPh>
    <rPh sb="13" eb="14">
      <t>トウ</t>
    </rPh>
    <phoneticPr fontId="5"/>
  </si>
  <si>
    <t/>
  </si>
  <si>
    <t>八重瀬町長</t>
    <rPh sb="0" eb="4">
      <t>ヤエセチョウ</t>
    </rPh>
    <rPh sb="4" eb="5">
      <t>チョウ</t>
    </rPh>
    <phoneticPr fontId="47"/>
  </si>
  <si>
    <t>殿</t>
  </si>
  <si>
    <t>個人情報の取扱い</t>
    <phoneticPr fontId="47"/>
  </si>
  <si>
    <t>認定新規就農者制度に係る個人情報の取扱いについて</t>
    <rPh sb="0" eb="2">
      <t>ニンテイ</t>
    </rPh>
    <rPh sb="2" eb="4">
      <t>シンキ</t>
    </rPh>
    <rPh sb="4" eb="7">
      <t>シュウノウシャ</t>
    </rPh>
    <rPh sb="7" eb="9">
      <t>セイド</t>
    </rPh>
    <phoneticPr fontId="47"/>
  </si>
  <si>
    <t>関係機関
（注）</t>
    <phoneticPr fontId="47"/>
  </si>
  <si>
    <t>国、県、市町村、農業委員会、農業協同組合、農業協同組合中央会、農業再生協議会、農地利用集積円滑化団体、農地保有合理化法人、沖縄県農業会議、農業共済組合連合会、土地改良区、農業共済組合、農業経営基盤強化資金（スーパーＬ資金）及び青年等就農資金の融資機関、農業経営基盤強化資金利子助成金等交付事業の事業実施主体　等</t>
    <rPh sb="111" eb="112">
      <t>オヨ</t>
    </rPh>
    <rPh sb="113" eb="115">
      <t>セイネン</t>
    </rPh>
    <rPh sb="115" eb="116">
      <t>トウ</t>
    </rPh>
    <rPh sb="116" eb="118">
      <t>シュウノウ</t>
    </rPh>
    <rPh sb="118" eb="120">
      <t>シキン</t>
    </rPh>
    <phoneticPr fontId="47"/>
  </si>
  <si>
    <t>個人情報の取扱いの確認</t>
    <phoneticPr fontId="47"/>
  </si>
  <si>
    <t>「個人情報の取扱い」に記載された内容について同意します</t>
    <phoneticPr fontId="47"/>
  </si>
  <si>
    <t>平成</t>
    <rPh sb="0" eb="2">
      <t>ヘイセイ</t>
    </rPh>
    <phoneticPr fontId="47"/>
  </si>
  <si>
    <t>年</t>
    <rPh sb="0" eb="1">
      <t>ネン</t>
    </rPh>
    <phoneticPr fontId="47"/>
  </si>
  <si>
    <t>月</t>
    <rPh sb="0" eb="1">
      <t>ガツ</t>
    </rPh>
    <phoneticPr fontId="47"/>
  </si>
  <si>
    <t>日</t>
    <rPh sb="0" eb="1">
      <t>ニチ</t>
    </rPh>
    <phoneticPr fontId="47"/>
  </si>
  <si>
    <t xml:space="preserve">（法人・組織名）：                              </t>
    <phoneticPr fontId="47"/>
  </si>
  <si>
    <t>氏名</t>
    <rPh sb="0" eb="2">
      <t>シメイ</t>
    </rPh>
    <phoneticPr fontId="47"/>
  </si>
  <si>
    <t>印</t>
    <rPh sb="0" eb="1">
      <t>イン</t>
    </rPh>
    <phoneticPr fontId="47"/>
  </si>
  <si>
    <t>月</t>
    <rPh sb="0" eb="1">
      <t>ツキ</t>
    </rPh>
    <phoneticPr fontId="47"/>
  </si>
  <si>
    <t>八重瀬町長　殿</t>
    <rPh sb="0" eb="3">
      <t>ヤエセ</t>
    </rPh>
    <rPh sb="3" eb="5">
      <t>チョウチョウ</t>
    </rPh>
    <rPh sb="6" eb="7">
      <t>トノ</t>
    </rPh>
    <phoneticPr fontId="47"/>
  </si>
  <si>
    <t>研修実施機関または農業者</t>
    <rPh sb="0" eb="2">
      <t>ケンシュウ</t>
    </rPh>
    <rPh sb="2" eb="4">
      <t>ジッシ</t>
    </rPh>
    <rPh sb="4" eb="6">
      <t>キカン</t>
    </rPh>
    <rPh sb="9" eb="12">
      <t>ノウギョウシャ</t>
    </rPh>
    <phoneticPr fontId="47"/>
  </si>
  <si>
    <t>住所（所在地）：</t>
    <rPh sb="0" eb="2">
      <t>ジュウショ</t>
    </rPh>
    <rPh sb="3" eb="6">
      <t>ショザイチ</t>
    </rPh>
    <phoneticPr fontId="47"/>
  </si>
  <si>
    <t>氏名（名　称）：</t>
    <rPh sb="0" eb="2">
      <t>シメイ</t>
    </rPh>
    <rPh sb="3" eb="4">
      <t>ナ</t>
    </rPh>
    <rPh sb="5" eb="6">
      <t>ショウ</t>
    </rPh>
    <phoneticPr fontId="47"/>
  </si>
  <si>
    <t>農　業　研　修　証　明　書</t>
    <rPh sb="0" eb="1">
      <t>ノウ</t>
    </rPh>
    <rPh sb="2" eb="3">
      <t>ギョウ</t>
    </rPh>
    <rPh sb="4" eb="5">
      <t>ケン</t>
    </rPh>
    <rPh sb="6" eb="7">
      <t>オサム</t>
    </rPh>
    <rPh sb="8" eb="9">
      <t>アカシ</t>
    </rPh>
    <rPh sb="10" eb="11">
      <t>メイ</t>
    </rPh>
    <rPh sb="12" eb="13">
      <t>ショ</t>
    </rPh>
    <phoneticPr fontId="47"/>
  </si>
  <si>
    <t>　下記のとおり農業研修を実施し、農業に関する技術及び知識を習得した事を証明する。</t>
    <rPh sb="1" eb="3">
      <t>カキ</t>
    </rPh>
    <rPh sb="7" eb="9">
      <t>ノウギョウ</t>
    </rPh>
    <rPh sb="9" eb="11">
      <t>ケンシュウ</t>
    </rPh>
    <rPh sb="12" eb="14">
      <t>ジッシ</t>
    </rPh>
    <rPh sb="16" eb="18">
      <t>ノウギョウ</t>
    </rPh>
    <rPh sb="19" eb="20">
      <t>カン</t>
    </rPh>
    <rPh sb="22" eb="24">
      <t>ギジュツ</t>
    </rPh>
    <rPh sb="24" eb="25">
      <t>オヨ</t>
    </rPh>
    <rPh sb="26" eb="28">
      <t>チシキ</t>
    </rPh>
    <rPh sb="29" eb="31">
      <t>シュウトク</t>
    </rPh>
    <rPh sb="33" eb="34">
      <t>コト</t>
    </rPh>
    <rPh sb="35" eb="37">
      <t>ショウメイ</t>
    </rPh>
    <phoneticPr fontId="47"/>
  </si>
  <si>
    <t>記</t>
    <rPh sb="0" eb="1">
      <t>キ</t>
    </rPh>
    <phoneticPr fontId="47"/>
  </si>
  <si>
    <t>１．研修を受けた者</t>
    <rPh sb="2" eb="4">
      <t>ケンシュウ</t>
    </rPh>
    <rPh sb="5" eb="6">
      <t>ウ</t>
    </rPh>
    <rPh sb="8" eb="9">
      <t>モノ</t>
    </rPh>
    <phoneticPr fontId="47"/>
  </si>
  <si>
    <t>住所：</t>
    <rPh sb="0" eb="2">
      <t>ジュウショ</t>
    </rPh>
    <phoneticPr fontId="47"/>
  </si>
  <si>
    <t>氏名：</t>
    <rPh sb="0" eb="2">
      <t>シメイ</t>
    </rPh>
    <phoneticPr fontId="47"/>
  </si>
  <si>
    <t>２．研　修　期　間</t>
    <rPh sb="2" eb="3">
      <t>ケン</t>
    </rPh>
    <rPh sb="4" eb="5">
      <t>オサム</t>
    </rPh>
    <rPh sb="6" eb="7">
      <t>キ</t>
    </rPh>
    <rPh sb="8" eb="9">
      <t>アイダ</t>
    </rPh>
    <phoneticPr fontId="47"/>
  </si>
  <si>
    <t>～</t>
    <phoneticPr fontId="47"/>
  </si>
  <si>
    <t>３．研　修　内　容</t>
    <rPh sb="2" eb="3">
      <t>ケン</t>
    </rPh>
    <rPh sb="4" eb="5">
      <t>オサム</t>
    </rPh>
    <rPh sb="6" eb="7">
      <t>ウチ</t>
    </rPh>
    <rPh sb="8" eb="9">
      <t>カタチ</t>
    </rPh>
    <phoneticPr fontId="47"/>
  </si>
  <si>
    <t>青年等就農計画認定申請書</t>
    <rPh sb="0" eb="2">
      <t>セイネン</t>
    </rPh>
    <rPh sb="2" eb="3">
      <t>トウ</t>
    </rPh>
    <rPh sb="3" eb="5">
      <t>シュウノウ</t>
    </rPh>
    <rPh sb="5" eb="7">
      <t>ケイカク</t>
    </rPh>
    <rPh sb="7" eb="9">
      <t>ニンテイ</t>
    </rPh>
    <rPh sb="9" eb="12">
      <t>シンセイショ</t>
    </rPh>
    <phoneticPr fontId="47"/>
  </si>
  <si>
    <t>日</t>
    <rPh sb="0" eb="1">
      <t>ヒ</t>
    </rPh>
    <phoneticPr fontId="47"/>
  </si>
  <si>
    <t>八重瀬町長殿</t>
    <rPh sb="0" eb="4">
      <t>ヤエセチョウ</t>
    </rPh>
    <rPh sb="4" eb="5">
      <t>チョウ</t>
    </rPh>
    <rPh sb="5" eb="6">
      <t>ドノ</t>
    </rPh>
    <phoneticPr fontId="47"/>
  </si>
  <si>
    <t>申請者住所</t>
    <rPh sb="0" eb="3">
      <t>シンセイシャ</t>
    </rPh>
    <rPh sb="3" eb="5">
      <t>ジュウショ</t>
    </rPh>
    <phoneticPr fontId="47"/>
  </si>
  <si>
    <t>氏　　名</t>
    <rPh sb="0" eb="1">
      <t>シ</t>
    </rPh>
    <rPh sb="3" eb="4">
      <t>メイ</t>
    </rPh>
    <phoneticPr fontId="47"/>
  </si>
  <si>
    <t>フリガナ</t>
    <phoneticPr fontId="47"/>
  </si>
  <si>
    <t>生年月日</t>
    <rPh sb="0" eb="2">
      <t>セイネン</t>
    </rPh>
    <rPh sb="2" eb="4">
      <t>ガッピ</t>
    </rPh>
    <phoneticPr fontId="47"/>
  </si>
  <si>
    <t>昭和</t>
    <rPh sb="0" eb="2">
      <t>ショウワ</t>
    </rPh>
    <phoneticPr fontId="47"/>
  </si>
  <si>
    <t>年　　齢</t>
    <rPh sb="0" eb="1">
      <t>ネン</t>
    </rPh>
    <rPh sb="3" eb="4">
      <t>トシ</t>
    </rPh>
    <phoneticPr fontId="47"/>
  </si>
  <si>
    <t>歳</t>
    <rPh sb="0" eb="1">
      <t>サイ</t>
    </rPh>
    <phoneticPr fontId="47"/>
  </si>
  <si>
    <t>電話番号</t>
    <rPh sb="0" eb="2">
      <t>デンワ</t>
    </rPh>
    <rPh sb="2" eb="4">
      <t>バンゴウ</t>
    </rPh>
    <phoneticPr fontId="47"/>
  </si>
  <si>
    <t>　農業経営基盤強化促進法（昭和55年法律第65号）第14条の4第1項の規定に基づき、次の青年等就農計画の認定を申請します。</t>
    <rPh sb="1" eb="3">
      <t>ノウギョウ</t>
    </rPh>
    <rPh sb="3" eb="5">
      <t>ケイエイ</t>
    </rPh>
    <rPh sb="5" eb="7">
      <t>キバン</t>
    </rPh>
    <rPh sb="7" eb="9">
      <t>キョウカ</t>
    </rPh>
    <rPh sb="9" eb="12">
      <t>ソクシンホウ</t>
    </rPh>
    <rPh sb="13" eb="15">
      <t>ショウワ</t>
    </rPh>
    <rPh sb="17" eb="18">
      <t>ネン</t>
    </rPh>
    <rPh sb="18" eb="20">
      <t>ホウリツ</t>
    </rPh>
    <rPh sb="20" eb="21">
      <t>ダイ</t>
    </rPh>
    <rPh sb="23" eb="24">
      <t>ゴウ</t>
    </rPh>
    <rPh sb="25" eb="26">
      <t>ダイ</t>
    </rPh>
    <rPh sb="28" eb="29">
      <t>ジョウ</t>
    </rPh>
    <rPh sb="31" eb="32">
      <t>ダイ</t>
    </rPh>
    <rPh sb="33" eb="34">
      <t>コウ</t>
    </rPh>
    <rPh sb="35" eb="37">
      <t>キテイ</t>
    </rPh>
    <rPh sb="38" eb="39">
      <t>モト</t>
    </rPh>
    <rPh sb="42" eb="43">
      <t>ツギ</t>
    </rPh>
    <rPh sb="44" eb="46">
      <t>セイネン</t>
    </rPh>
    <rPh sb="46" eb="47">
      <t>トウ</t>
    </rPh>
    <rPh sb="47" eb="49">
      <t>シュウノウ</t>
    </rPh>
    <rPh sb="49" eb="51">
      <t>ケイカク</t>
    </rPh>
    <rPh sb="52" eb="54">
      <t>ニンテイ</t>
    </rPh>
    <rPh sb="55" eb="57">
      <t>シンセイ</t>
    </rPh>
    <phoneticPr fontId="47"/>
  </si>
  <si>
    <t>青年等就農計画</t>
    <rPh sb="0" eb="1">
      <t>アオ</t>
    </rPh>
    <rPh sb="1" eb="2">
      <t>ネン</t>
    </rPh>
    <rPh sb="2" eb="3">
      <t>トウ</t>
    </rPh>
    <rPh sb="3" eb="5">
      <t>シュウノウ</t>
    </rPh>
    <rPh sb="5" eb="7">
      <t>ケイカク</t>
    </rPh>
    <phoneticPr fontId="47"/>
  </si>
  <si>
    <t>就　農　地</t>
    <rPh sb="0" eb="1">
      <t>シュウ</t>
    </rPh>
    <rPh sb="2" eb="3">
      <t>ノウ</t>
    </rPh>
    <rPh sb="4" eb="5">
      <t>チ</t>
    </rPh>
    <phoneticPr fontId="47"/>
  </si>
  <si>
    <t>農業経営開始日</t>
    <rPh sb="0" eb="2">
      <t>ノウギョウ</t>
    </rPh>
    <rPh sb="2" eb="4">
      <t>ケイエイ</t>
    </rPh>
    <rPh sb="4" eb="6">
      <t>カイシ</t>
    </rPh>
    <rPh sb="6" eb="7">
      <t>ビ</t>
    </rPh>
    <phoneticPr fontId="47"/>
  </si>
  <si>
    <t>就農形態
（該当する形態にレ印）</t>
    <rPh sb="0" eb="2">
      <t>シュウノウ</t>
    </rPh>
    <rPh sb="2" eb="4">
      <t>ケイタイ</t>
    </rPh>
    <rPh sb="6" eb="8">
      <t>ガイトウ</t>
    </rPh>
    <rPh sb="10" eb="12">
      <t>ケイタイ</t>
    </rPh>
    <rPh sb="14" eb="15">
      <t>シルシ</t>
    </rPh>
    <phoneticPr fontId="47"/>
  </si>
  <si>
    <t>新たに農業経営を開始</t>
    <phoneticPr fontId="47"/>
  </si>
  <si>
    <t>親（三親等以内の親族を含む。以下同じ。）の農業経営とは別に新たな部門を開始</t>
    <rPh sb="0" eb="1">
      <t>オヤ</t>
    </rPh>
    <rPh sb="2" eb="3">
      <t>３</t>
    </rPh>
    <rPh sb="3" eb="5">
      <t>シントウ</t>
    </rPh>
    <rPh sb="5" eb="7">
      <t>イナイ</t>
    </rPh>
    <rPh sb="8" eb="10">
      <t>シンゾク</t>
    </rPh>
    <rPh sb="11" eb="12">
      <t>フク</t>
    </rPh>
    <rPh sb="14" eb="16">
      <t>イカ</t>
    </rPh>
    <rPh sb="16" eb="17">
      <t>オナ</t>
    </rPh>
    <rPh sb="21" eb="23">
      <t>ノウギョウ</t>
    </rPh>
    <rPh sb="23" eb="25">
      <t>ケイエイ</t>
    </rPh>
    <rPh sb="27" eb="28">
      <t>ベツ</t>
    </rPh>
    <rPh sb="29" eb="30">
      <t>アラ</t>
    </rPh>
    <rPh sb="32" eb="34">
      <t>ブモン</t>
    </rPh>
    <rPh sb="35" eb="37">
      <t>カイシ</t>
    </rPh>
    <phoneticPr fontId="47"/>
  </si>
  <si>
    <t>親の農業経営を継承</t>
    <rPh sb="0" eb="1">
      <t>オヤ</t>
    </rPh>
    <rPh sb="2" eb="4">
      <t>ノウギョウ</t>
    </rPh>
    <rPh sb="4" eb="6">
      <t>ケイエイ</t>
    </rPh>
    <rPh sb="7" eb="9">
      <t>ケイショウ</t>
    </rPh>
    <phoneticPr fontId="47"/>
  </si>
  <si>
    <t>全体</t>
    <rPh sb="0" eb="2">
      <t>ゼンタイ</t>
    </rPh>
    <phoneticPr fontId="47"/>
  </si>
  <si>
    <t>一部</t>
    <rPh sb="0" eb="2">
      <t>イチブ</t>
    </rPh>
    <phoneticPr fontId="47"/>
  </si>
  <si>
    <t>継承する経営での従事期間</t>
    <rPh sb="0" eb="2">
      <t>ケイショウ</t>
    </rPh>
    <rPh sb="4" eb="6">
      <t>ケイエイ</t>
    </rPh>
    <rPh sb="8" eb="10">
      <t>ジュウジ</t>
    </rPh>
    <rPh sb="10" eb="12">
      <t>キカン</t>
    </rPh>
    <phoneticPr fontId="47"/>
  </si>
  <si>
    <t>か月</t>
    <rPh sb="1" eb="2">
      <t>ゲツ</t>
    </rPh>
    <phoneticPr fontId="47"/>
  </si>
  <si>
    <t>目標とする営農類型
（備考の営農類型の中から選択）</t>
    <rPh sb="0" eb="2">
      <t>モクヒョウ</t>
    </rPh>
    <rPh sb="5" eb="7">
      <t>エイノウ</t>
    </rPh>
    <rPh sb="7" eb="9">
      <t>ルイケイ</t>
    </rPh>
    <rPh sb="11" eb="13">
      <t>ビコウ</t>
    </rPh>
    <rPh sb="14" eb="16">
      <t>エイノウ</t>
    </rPh>
    <rPh sb="16" eb="18">
      <t>ルイケイ</t>
    </rPh>
    <rPh sb="19" eb="20">
      <t>ナカ</t>
    </rPh>
    <rPh sb="22" eb="24">
      <t>センタク</t>
    </rPh>
    <phoneticPr fontId="47"/>
  </si>
  <si>
    <t>将来の農業
経営の構想</t>
    <rPh sb="0" eb="2">
      <t>ショウライ</t>
    </rPh>
    <rPh sb="3" eb="5">
      <t>ノウギョウ</t>
    </rPh>
    <rPh sb="6" eb="8">
      <t>ケイエイ</t>
    </rPh>
    <rPh sb="9" eb="11">
      <t>コウソウ</t>
    </rPh>
    <phoneticPr fontId="47"/>
  </si>
  <si>
    <t>（年間農業所得及び年間労働時間の現状及び目標）</t>
    <rPh sb="1" eb="3">
      <t>ネンカン</t>
    </rPh>
    <rPh sb="3" eb="5">
      <t>ノウギョウ</t>
    </rPh>
    <rPh sb="5" eb="7">
      <t>ショトク</t>
    </rPh>
    <rPh sb="7" eb="8">
      <t>オヨ</t>
    </rPh>
    <rPh sb="9" eb="11">
      <t>ネンカン</t>
    </rPh>
    <rPh sb="11" eb="13">
      <t>ロウドウ</t>
    </rPh>
    <rPh sb="13" eb="15">
      <t>ジカン</t>
    </rPh>
    <rPh sb="16" eb="18">
      <t>ゲンジョウ</t>
    </rPh>
    <rPh sb="18" eb="19">
      <t>オヨ</t>
    </rPh>
    <rPh sb="20" eb="22">
      <t>モクヒョウ</t>
    </rPh>
    <phoneticPr fontId="47"/>
  </si>
  <si>
    <t>現状</t>
    <rPh sb="0" eb="2">
      <t>ゲンジョウ</t>
    </rPh>
    <phoneticPr fontId="47"/>
  </si>
  <si>
    <t>年間農業所得</t>
    <rPh sb="0" eb="2">
      <t>ネンカン</t>
    </rPh>
    <rPh sb="2" eb="4">
      <t>ノウギョウ</t>
    </rPh>
    <rPh sb="4" eb="6">
      <t>ショトク</t>
    </rPh>
    <phoneticPr fontId="47"/>
  </si>
  <si>
    <t>千円</t>
    <rPh sb="0" eb="2">
      <t>センエン</t>
    </rPh>
    <phoneticPr fontId="47"/>
  </si>
  <si>
    <t>年間労働時間</t>
    <rPh sb="0" eb="2">
      <t>ネンカン</t>
    </rPh>
    <rPh sb="2" eb="4">
      <t>ロウドウ</t>
    </rPh>
    <rPh sb="4" eb="6">
      <t>ジカン</t>
    </rPh>
    <phoneticPr fontId="47"/>
  </si>
  <si>
    <t>農業経営の規模に関する目標</t>
    <rPh sb="0" eb="2">
      <t>ノウギョウ</t>
    </rPh>
    <rPh sb="2" eb="4">
      <t>ケイエイ</t>
    </rPh>
    <rPh sb="5" eb="7">
      <t>キボ</t>
    </rPh>
    <rPh sb="8" eb="9">
      <t>カン</t>
    </rPh>
    <rPh sb="11" eb="13">
      <t>モクヒョウ</t>
    </rPh>
    <phoneticPr fontId="47"/>
  </si>
  <si>
    <t>作目・部門名</t>
    <rPh sb="0" eb="2">
      <t>サクモク</t>
    </rPh>
    <rPh sb="3" eb="5">
      <t>ブモン</t>
    </rPh>
    <rPh sb="5" eb="6">
      <t>メイ</t>
    </rPh>
    <phoneticPr fontId="47"/>
  </si>
  <si>
    <t>作付面積
飼養頭数</t>
    <rPh sb="0" eb="2">
      <t>サクツケ</t>
    </rPh>
    <rPh sb="2" eb="4">
      <t>メンセキ</t>
    </rPh>
    <rPh sb="5" eb="7">
      <t>シヨウ</t>
    </rPh>
    <rPh sb="7" eb="9">
      <t>トウスウ</t>
    </rPh>
    <phoneticPr fontId="47"/>
  </si>
  <si>
    <t>生産量</t>
    <rPh sb="0" eb="2">
      <t>セイサン</t>
    </rPh>
    <rPh sb="2" eb="3">
      <t>リョウ</t>
    </rPh>
    <phoneticPr fontId="47"/>
  </si>
  <si>
    <t>経営面積合計</t>
    <rPh sb="0" eb="2">
      <t>ケイエイ</t>
    </rPh>
    <rPh sb="2" eb="4">
      <t>メンセキ</t>
    </rPh>
    <rPh sb="4" eb="6">
      <t>ゴウケイ</t>
    </rPh>
    <phoneticPr fontId="47"/>
  </si>
  <si>
    <t>農業経営の規模に関する目標</t>
    <phoneticPr fontId="47"/>
  </si>
  <si>
    <t>区分</t>
    <rPh sb="0" eb="2">
      <t>クブン</t>
    </rPh>
    <phoneticPr fontId="47"/>
  </si>
  <si>
    <t>地目</t>
    <rPh sb="0" eb="2">
      <t>チモク</t>
    </rPh>
    <phoneticPr fontId="47"/>
  </si>
  <si>
    <r>
      <t xml:space="preserve">所在地
</t>
    </r>
    <r>
      <rPr>
        <sz val="10"/>
        <color theme="1"/>
        <rFont val="ＭＳ 明朝"/>
        <family val="1"/>
        <charset val="128"/>
      </rPr>
      <t>（市町村名）</t>
    </r>
    <rPh sb="0" eb="3">
      <t>ショザイチ</t>
    </rPh>
    <rPh sb="5" eb="8">
      <t>シチョウソン</t>
    </rPh>
    <rPh sb="8" eb="9">
      <t>メイ</t>
    </rPh>
    <phoneticPr fontId="47"/>
  </si>
  <si>
    <t>所有地</t>
    <rPh sb="0" eb="3">
      <t>ショユウチ</t>
    </rPh>
    <phoneticPr fontId="47"/>
  </si>
  <si>
    <t>借入地</t>
    <rPh sb="0" eb="2">
      <t>カリイレ</t>
    </rPh>
    <rPh sb="2" eb="3">
      <t>チ</t>
    </rPh>
    <phoneticPr fontId="47"/>
  </si>
  <si>
    <t>特定作業受託</t>
    <rPh sb="0" eb="2">
      <t>トクテイ</t>
    </rPh>
    <rPh sb="2" eb="4">
      <t>サギョウ</t>
    </rPh>
    <rPh sb="4" eb="6">
      <t>ジュタク</t>
    </rPh>
    <phoneticPr fontId="47"/>
  </si>
  <si>
    <t>作目</t>
    <rPh sb="0" eb="2">
      <t>サクモク</t>
    </rPh>
    <phoneticPr fontId="47"/>
  </si>
  <si>
    <t>作業</t>
    <rPh sb="0" eb="2">
      <t>サギョウ</t>
    </rPh>
    <phoneticPr fontId="47"/>
  </si>
  <si>
    <t>目標（　　年）</t>
    <rPh sb="0" eb="2">
      <t>モクヒョウ</t>
    </rPh>
    <rPh sb="5" eb="6">
      <t>ネン</t>
    </rPh>
    <phoneticPr fontId="47"/>
  </si>
  <si>
    <t>作業受託面積</t>
    <rPh sb="0" eb="2">
      <t>サギョウ</t>
    </rPh>
    <rPh sb="2" eb="4">
      <t>ジュタク</t>
    </rPh>
    <rPh sb="4" eb="6">
      <t>メンセキ</t>
    </rPh>
    <phoneticPr fontId="47"/>
  </si>
  <si>
    <t>作業受託</t>
    <rPh sb="0" eb="2">
      <t>サギョウ</t>
    </rPh>
    <rPh sb="2" eb="4">
      <t>ジュタク</t>
    </rPh>
    <phoneticPr fontId="47"/>
  </si>
  <si>
    <t>単純計</t>
    <rPh sb="0" eb="2">
      <t>タンジュン</t>
    </rPh>
    <rPh sb="2" eb="3">
      <t>ケイ</t>
    </rPh>
    <phoneticPr fontId="47"/>
  </si>
  <si>
    <t>換算後</t>
    <rPh sb="0" eb="2">
      <t>カンサン</t>
    </rPh>
    <rPh sb="2" eb="3">
      <t>ゴ</t>
    </rPh>
    <phoneticPr fontId="47"/>
  </si>
  <si>
    <t>農畜産物の
加工・販売
その他の関連・附帯事業</t>
    <rPh sb="0" eb="2">
      <t>ノウチク</t>
    </rPh>
    <rPh sb="2" eb="4">
      <t>サンブツ</t>
    </rPh>
    <rPh sb="6" eb="8">
      <t>カコウ</t>
    </rPh>
    <rPh sb="9" eb="11">
      <t>ハンバイ</t>
    </rPh>
    <rPh sb="14" eb="15">
      <t>タ</t>
    </rPh>
    <rPh sb="16" eb="18">
      <t>カンレン</t>
    </rPh>
    <rPh sb="19" eb="21">
      <t>フタイ</t>
    </rPh>
    <rPh sb="21" eb="23">
      <t>ジギョウ</t>
    </rPh>
    <phoneticPr fontId="47"/>
  </si>
  <si>
    <t>事業名</t>
    <rPh sb="0" eb="2">
      <t>ジギョウ</t>
    </rPh>
    <rPh sb="2" eb="3">
      <t>メイ</t>
    </rPh>
    <phoneticPr fontId="47"/>
  </si>
  <si>
    <t>内容</t>
    <rPh sb="0" eb="2">
      <t>ナイヨウ</t>
    </rPh>
    <phoneticPr fontId="47"/>
  </si>
  <si>
    <t>生産方式に関する目標</t>
    <rPh sb="0" eb="2">
      <t>セイサン</t>
    </rPh>
    <rPh sb="2" eb="4">
      <t>ホウシキ</t>
    </rPh>
    <rPh sb="5" eb="6">
      <t>カン</t>
    </rPh>
    <rPh sb="8" eb="10">
      <t>モクヒョウ</t>
    </rPh>
    <phoneticPr fontId="47"/>
  </si>
  <si>
    <t>機械・施設名</t>
    <rPh sb="0" eb="2">
      <t>キカイ</t>
    </rPh>
    <rPh sb="3" eb="5">
      <t>シセツ</t>
    </rPh>
    <rPh sb="5" eb="6">
      <t>メイ</t>
    </rPh>
    <phoneticPr fontId="47"/>
  </si>
  <si>
    <t>形式、性能、規模等及びその台数</t>
    <rPh sb="0" eb="2">
      <t>ケイシキ</t>
    </rPh>
    <rPh sb="3" eb="5">
      <t>セイノウ</t>
    </rPh>
    <rPh sb="6" eb="8">
      <t>キボ</t>
    </rPh>
    <rPh sb="8" eb="9">
      <t>トウ</t>
    </rPh>
    <rPh sb="9" eb="10">
      <t>オヨ</t>
    </rPh>
    <rPh sb="13" eb="15">
      <t>ダイスウ</t>
    </rPh>
    <phoneticPr fontId="47"/>
  </si>
  <si>
    <t>トラクター</t>
    <phoneticPr fontId="47"/>
  </si>
  <si>
    <t>管理機</t>
    <rPh sb="0" eb="2">
      <t>カンリ</t>
    </rPh>
    <rPh sb="2" eb="3">
      <t>キ</t>
    </rPh>
    <phoneticPr fontId="5"/>
  </si>
  <si>
    <t>動噴霧器</t>
    <rPh sb="0" eb="1">
      <t>ドウ</t>
    </rPh>
    <rPh sb="1" eb="4">
      <t>フンムキ</t>
    </rPh>
    <phoneticPr fontId="5"/>
  </si>
  <si>
    <t>軽トラ</t>
    <rPh sb="0" eb="1">
      <t>ケイ</t>
    </rPh>
    <phoneticPr fontId="5"/>
  </si>
  <si>
    <t>パイプハウス</t>
    <phoneticPr fontId="5"/>
  </si>
  <si>
    <t>経営管理に
関する目標</t>
    <rPh sb="0" eb="2">
      <t>ケイエイ</t>
    </rPh>
    <rPh sb="2" eb="4">
      <t>カンリ</t>
    </rPh>
    <rPh sb="6" eb="7">
      <t>カン</t>
    </rPh>
    <rPh sb="9" eb="11">
      <t>モクヒョウ</t>
    </rPh>
    <phoneticPr fontId="47"/>
  </si>
  <si>
    <t>農業従事の態様
等に関する目標</t>
    <rPh sb="0" eb="2">
      <t>ノウギョウ</t>
    </rPh>
    <rPh sb="2" eb="4">
      <t>ジュウジ</t>
    </rPh>
    <rPh sb="5" eb="7">
      <t>タイヨウ</t>
    </rPh>
    <rPh sb="8" eb="9">
      <t>トウ</t>
    </rPh>
    <rPh sb="10" eb="11">
      <t>カン</t>
    </rPh>
    <rPh sb="13" eb="15">
      <t>モクヒョウ</t>
    </rPh>
    <phoneticPr fontId="47"/>
  </si>
  <si>
    <t>目標を達成する為に必要な措置</t>
    <rPh sb="0" eb="2">
      <t>モクヒョウ</t>
    </rPh>
    <rPh sb="3" eb="5">
      <t>タッセイ</t>
    </rPh>
    <rPh sb="7" eb="8">
      <t>タメ</t>
    </rPh>
    <rPh sb="9" eb="11">
      <t>ヒツヨウ</t>
    </rPh>
    <rPh sb="12" eb="14">
      <t>ソチ</t>
    </rPh>
    <phoneticPr fontId="47"/>
  </si>
  <si>
    <t>事業内容
(施設の設置・機械の購入等)</t>
    <rPh sb="0" eb="2">
      <t>ジギョウ</t>
    </rPh>
    <rPh sb="2" eb="4">
      <t>ナイヨウ</t>
    </rPh>
    <rPh sb="6" eb="8">
      <t>シセツ</t>
    </rPh>
    <rPh sb="9" eb="11">
      <t>セッチ</t>
    </rPh>
    <rPh sb="12" eb="14">
      <t>キカイ</t>
    </rPh>
    <rPh sb="15" eb="17">
      <t>コウニュウ</t>
    </rPh>
    <rPh sb="17" eb="18">
      <t>トウ</t>
    </rPh>
    <phoneticPr fontId="47"/>
  </si>
  <si>
    <t>規模・構造等</t>
    <rPh sb="0" eb="2">
      <t>キボ</t>
    </rPh>
    <rPh sb="3" eb="5">
      <t>コウゾウ</t>
    </rPh>
    <rPh sb="5" eb="6">
      <t>トウ</t>
    </rPh>
    <phoneticPr fontId="47"/>
  </si>
  <si>
    <t>実施時期</t>
    <rPh sb="0" eb="2">
      <t>ジッシ</t>
    </rPh>
    <rPh sb="2" eb="4">
      <t>ジキ</t>
    </rPh>
    <phoneticPr fontId="47"/>
  </si>
  <si>
    <t>事業費</t>
    <rPh sb="0" eb="3">
      <t>ジギョウヒ</t>
    </rPh>
    <phoneticPr fontId="47"/>
  </si>
  <si>
    <t>資金名等</t>
    <rPh sb="0" eb="2">
      <t>シキン</t>
    </rPh>
    <rPh sb="2" eb="3">
      <t>メイ</t>
    </rPh>
    <rPh sb="3" eb="4">
      <t>トウ</t>
    </rPh>
    <phoneticPr fontId="47"/>
  </si>
  <si>
    <t>農業経営の構成</t>
    <rPh sb="0" eb="2">
      <t>ノウギョウ</t>
    </rPh>
    <rPh sb="2" eb="4">
      <t>ケイエイ</t>
    </rPh>
    <rPh sb="5" eb="7">
      <t>コウセイ</t>
    </rPh>
    <phoneticPr fontId="47"/>
  </si>
  <si>
    <t>氏　名
（法人経営にあっては役員の氏名）</t>
    <rPh sb="0" eb="1">
      <t>シ</t>
    </rPh>
    <rPh sb="2" eb="3">
      <t>メイ</t>
    </rPh>
    <rPh sb="5" eb="7">
      <t>ホウジン</t>
    </rPh>
    <rPh sb="7" eb="9">
      <t>ケイエイ</t>
    </rPh>
    <rPh sb="14" eb="16">
      <t>ヤクイン</t>
    </rPh>
    <rPh sb="17" eb="19">
      <t>シメイ</t>
    </rPh>
    <phoneticPr fontId="47"/>
  </si>
  <si>
    <t>年齢</t>
    <rPh sb="0" eb="2">
      <t>ネンレイ</t>
    </rPh>
    <phoneticPr fontId="47"/>
  </si>
  <si>
    <t>代表者との続柄
（法人経営にあっては
役職）</t>
    <rPh sb="0" eb="3">
      <t>ダイヒョウシャ</t>
    </rPh>
    <rPh sb="5" eb="7">
      <t>ゾクガラ</t>
    </rPh>
    <rPh sb="9" eb="11">
      <t>ホウジン</t>
    </rPh>
    <rPh sb="11" eb="13">
      <t>ケイエイ</t>
    </rPh>
    <rPh sb="19" eb="21">
      <t>ヤクショク</t>
    </rPh>
    <phoneticPr fontId="47"/>
  </si>
  <si>
    <t>見通し</t>
    <rPh sb="0" eb="2">
      <t>ミトオ</t>
    </rPh>
    <phoneticPr fontId="47"/>
  </si>
  <si>
    <t>担当業務</t>
    <rPh sb="0" eb="2">
      <t>タントウ</t>
    </rPh>
    <rPh sb="2" eb="4">
      <t>ギョウム</t>
    </rPh>
    <phoneticPr fontId="47"/>
  </si>
  <si>
    <t>年間農業
従事日数
（日）</t>
    <rPh sb="0" eb="2">
      <t>ネンカン</t>
    </rPh>
    <rPh sb="2" eb="4">
      <t>ノウギョウ</t>
    </rPh>
    <rPh sb="5" eb="7">
      <t>ジュウジ</t>
    </rPh>
    <rPh sb="7" eb="9">
      <t>ニッスウ</t>
    </rPh>
    <rPh sb="11" eb="12">
      <t>ニチ</t>
    </rPh>
    <phoneticPr fontId="47"/>
  </si>
  <si>
    <t>（代表者）</t>
    <rPh sb="1" eb="4">
      <t>ダイヒョウシャ</t>
    </rPh>
    <phoneticPr fontId="47"/>
  </si>
  <si>
    <t>雇用者</t>
    <rPh sb="0" eb="3">
      <t>コヨウシャ</t>
    </rPh>
    <phoneticPr fontId="47"/>
  </si>
  <si>
    <t>常時雇（年間）</t>
    <rPh sb="0" eb="2">
      <t>ジョウジ</t>
    </rPh>
    <rPh sb="2" eb="3">
      <t>ヤトイ</t>
    </rPh>
    <rPh sb="4" eb="6">
      <t>ネンカン</t>
    </rPh>
    <phoneticPr fontId="47"/>
  </si>
  <si>
    <t>実人数</t>
    <rPh sb="0" eb="1">
      <t>ジツ</t>
    </rPh>
    <rPh sb="1" eb="3">
      <t>ニンズウ</t>
    </rPh>
    <phoneticPr fontId="47"/>
  </si>
  <si>
    <t>人</t>
    <rPh sb="0" eb="1">
      <t>ニン</t>
    </rPh>
    <phoneticPr fontId="47"/>
  </si>
  <si>
    <t>臨時雇（年間）</t>
    <rPh sb="0" eb="2">
      <t>リンジ</t>
    </rPh>
    <rPh sb="2" eb="3">
      <t>ヤトイ</t>
    </rPh>
    <rPh sb="4" eb="6">
      <t>ネンカン</t>
    </rPh>
    <phoneticPr fontId="47"/>
  </si>
  <si>
    <t>延べ人数</t>
    <rPh sb="0" eb="1">
      <t>ノ</t>
    </rPh>
    <rPh sb="2" eb="4">
      <t>ニンズウ</t>
    </rPh>
    <phoneticPr fontId="47"/>
  </si>
  <si>
    <t>○ 農業経営基盤強化促進法第４条２項第２号に掲げる者及び法人の役員（同号に掲げる者に限る。）が有する知識及び技能に関する事項</t>
    <rPh sb="2" eb="4">
      <t>ノウギョウ</t>
    </rPh>
    <rPh sb="4" eb="6">
      <t>ケイエイ</t>
    </rPh>
    <rPh sb="6" eb="8">
      <t>キバン</t>
    </rPh>
    <rPh sb="8" eb="10">
      <t>キョウカ</t>
    </rPh>
    <rPh sb="10" eb="12">
      <t>ソクシン</t>
    </rPh>
    <rPh sb="12" eb="13">
      <t>ホウ</t>
    </rPh>
    <rPh sb="13" eb="14">
      <t>ダイ</t>
    </rPh>
    <rPh sb="15" eb="16">
      <t>ジョウ</t>
    </rPh>
    <rPh sb="17" eb="18">
      <t>コウ</t>
    </rPh>
    <rPh sb="18" eb="19">
      <t>ダイ</t>
    </rPh>
    <rPh sb="20" eb="21">
      <t>ゴウ</t>
    </rPh>
    <rPh sb="22" eb="23">
      <t>カカ</t>
    </rPh>
    <rPh sb="25" eb="26">
      <t>モノ</t>
    </rPh>
    <rPh sb="26" eb="27">
      <t>オヨ</t>
    </rPh>
    <rPh sb="28" eb="30">
      <t>ホウジン</t>
    </rPh>
    <rPh sb="31" eb="33">
      <t>ヤクイン</t>
    </rPh>
    <rPh sb="34" eb="35">
      <t>ドウ</t>
    </rPh>
    <rPh sb="35" eb="36">
      <t>ゴウ</t>
    </rPh>
    <rPh sb="37" eb="38">
      <t>カカ</t>
    </rPh>
    <rPh sb="40" eb="41">
      <t>モノ</t>
    </rPh>
    <rPh sb="42" eb="43">
      <t>カギ</t>
    </rPh>
    <rPh sb="47" eb="48">
      <t>ユウ</t>
    </rPh>
    <rPh sb="50" eb="52">
      <t>チシキ</t>
    </rPh>
    <rPh sb="52" eb="53">
      <t>オヨ</t>
    </rPh>
    <rPh sb="54" eb="56">
      <t>ギノウ</t>
    </rPh>
    <rPh sb="57" eb="58">
      <t>カン</t>
    </rPh>
    <rPh sb="60" eb="62">
      <t>ジコウ</t>
    </rPh>
    <phoneticPr fontId="47"/>
  </si>
  <si>
    <t>経歴</t>
    <rPh sb="0" eb="2">
      <t>ケイレキ</t>
    </rPh>
    <phoneticPr fontId="47"/>
  </si>
  <si>
    <t>職務内容</t>
    <rPh sb="0" eb="2">
      <t>ショクム</t>
    </rPh>
    <rPh sb="2" eb="4">
      <t>ナイヨウ</t>
    </rPh>
    <phoneticPr fontId="47"/>
  </si>
  <si>
    <t>勤務機関名</t>
    <rPh sb="0" eb="2">
      <t>キンム</t>
    </rPh>
    <rPh sb="2" eb="4">
      <t>キカン</t>
    </rPh>
    <rPh sb="4" eb="5">
      <t>メイ</t>
    </rPh>
    <phoneticPr fontId="47"/>
  </si>
  <si>
    <t>在職期間</t>
    <rPh sb="0" eb="2">
      <t>ザイショク</t>
    </rPh>
    <rPh sb="2" eb="4">
      <t>キカン</t>
    </rPh>
    <phoneticPr fontId="47"/>
  </si>
  <si>
    <t>～</t>
    <phoneticPr fontId="47"/>
  </si>
  <si>
    <t>上記の住所</t>
    <rPh sb="0" eb="2">
      <t>ジョウキ</t>
    </rPh>
    <rPh sb="3" eb="5">
      <t>ジュウショ</t>
    </rPh>
    <phoneticPr fontId="47"/>
  </si>
  <si>
    <t>退職年月日</t>
    <rPh sb="0" eb="2">
      <t>タイショク</t>
    </rPh>
    <rPh sb="2" eb="5">
      <t>ネンガッピ</t>
    </rPh>
    <phoneticPr fontId="47"/>
  </si>
  <si>
    <t>資　格　等</t>
    <rPh sb="0" eb="1">
      <t>シ</t>
    </rPh>
    <rPh sb="2" eb="3">
      <t>カク</t>
    </rPh>
    <rPh sb="4" eb="5">
      <t>トウ</t>
    </rPh>
    <phoneticPr fontId="47"/>
  </si>
  <si>
    <t>農業経営に活用できる知識及び技能の内容</t>
    <rPh sb="0" eb="2">
      <t>ノウギョウ</t>
    </rPh>
    <rPh sb="2" eb="4">
      <t>ケイエイ</t>
    </rPh>
    <rPh sb="5" eb="7">
      <t>カツヨウ</t>
    </rPh>
    <rPh sb="10" eb="12">
      <t>チシキ</t>
    </rPh>
    <rPh sb="12" eb="13">
      <t>オヨ</t>
    </rPh>
    <rPh sb="14" eb="16">
      <t>ギノウ</t>
    </rPh>
    <rPh sb="17" eb="19">
      <t>ナイヨウ</t>
    </rPh>
    <phoneticPr fontId="47"/>
  </si>
  <si>
    <t>注：</t>
    <rPh sb="0" eb="1">
      <t>チュウ</t>
    </rPh>
    <phoneticPr fontId="47"/>
  </si>
  <si>
    <t>　法人の場合は、役員（農業経営基盤強化促進法第４条第２項第２号に掲げる者き限る。）
ごとに作成すること。</t>
    <rPh sb="1" eb="3">
      <t>ホウジン</t>
    </rPh>
    <rPh sb="4" eb="6">
      <t>バアイ</t>
    </rPh>
    <rPh sb="8" eb="10">
      <t>ヤクイン</t>
    </rPh>
    <rPh sb="11" eb="13">
      <t>ノウギョウ</t>
    </rPh>
    <rPh sb="13" eb="15">
      <t>ケイエイ</t>
    </rPh>
    <rPh sb="15" eb="17">
      <t>キバン</t>
    </rPh>
    <rPh sb="17" eb="19">
      <t>キョウカ</t>
    </rPh>
    <rPh sb="19" eb="22">
      <t>ソクシンホウ</t>
    </rPh>
    <rPh sb="22" eb="23">
      <t>ダイ</t>
    </rPh>
    <rPh sb="24" eb="25">
      <t>ジョウ</t>
    </rPh>
    <rPh sb="25" eb="26">
      <t>ダイ</t>
    </rPh>
    <rPh sb="27" eb="28">
      <t>コウ</t>
    </rPh>
    <rPh sb="28" eb="29">
      <t>ダイ</t>
    </rPh>
    <rPh sb="30" eb="31">
      <t>ゴウ</t>
    </rPh>
    <rPh sb="32" eb="33">
      <t>カカ</t>
    </rPh>
    <rPh sb="35" eb="36">
      <t>モノ</t>
    </rPh>
    <rPh sb="37" eb="38">
      <t>カギ</t>
    </rPh>
    <rPh sb="45" eb="47">
      <t>サクセイ</t>
    </rPh>
    <phoneticPr fontId="47"/>
  </si>
  <si>
    <t>（参考）技術・知識の習得状況</t>
    <rPh sb="1" eb="3">
      <t>サンコウ</t>
    </rPh>
    <rPh sb="4" eb="6">
      <t>ギジュツ</t>
    </rPh>
    <rPh sb="7" eb="9">
      <t>チシキ</t>
    </rPh>
    <rPh sb="10" eb="12">
      <t>シュウトク</t>
    </rPh>
    <rPh sb="12" eb="14">
      <t>ジョウキョウ</t>
    </rPh>
    <phoneticPr fontId="47"/>
  </si>
  <si>
    <t>研修先等の名称</t>
    <rPh sb="0" eb="2">
      <t>ケンシュウ</t>
    </rPh>
    <rPh sb="2" eb="3">
      <t>サキ</t>
    </rPh>
    <rPh sb="3" eb="4">
      <t>トウ</t>
    </rPh>
    <rPh sb="5" eb="7">
      <t>メイショウ</t>
    </rPh>
    <phoneticPr fontId="47"/>
  </si>
  <si>
    <t>所在地</t>
    <rPh sb="0" eb="3">
      <t>ショザイチ</t>
    </rPh>
    <phoneticPr fontId="47"/>
  </si>
  <si>
    <t>専攻・営農部門</t>
    <rPh sb="0" eb="2">
      <t>センコウ</t>
    </rPh>
    <rPh sb="3" eb="5">
      <t>エイノウ</t>
    </rPh>
    <rPh sb="5" eb="7">
      <t>ブモン</t>
    </rPh>
    <phoneticPr fontId="47"/>
  </si>
  <si>
    <t>研修等期間</t>
    <rPh sb="0" eb="2">
      <t>ケンシュウ</t>
    </rPh>
    <rPh sb="2" eb="3">
      <t>トウ</t>
    </rPh>
    <rPh sb="3" eb="5">
      <t>キカン</t>
    </rPh>
    <phoneticPr fontId="47"/>
  </si>
  <si>
    <t>研修内容等</t>
    <rPh sb="0" eb="2">
      <t>ケンシュウ</t>
    </rPh>
    <rPh sb="2" eb="4">
      <t>ナイヨウ</t>
    </rPh>
    <rPh sb="4" eb="5">
      <t>トウ</t>
    </rPh>
    <phoneticPr fontId="47"/>
  </si>
  <si>
    <t>活用した
補助金等</t>
    <rPh sb="0" eb="2">
      <t>カツヨウ</t>
    </rPh>
    <rPh sb="5" eb="8">
      <t>ホジョキン</t>
    </rPh>
    <rPh sb="8" eb="9">
      <t>トウ</t>
    </rPh>
    <phoneticPr fontId="47"/>
  </si>
  <si>
    <t>研修カリキュラム等を添付すること。</t>
    <rPh sb="0" eb="2">
      <t>ケンシュウ</t>
    </rPh>
    <rPh sb="8" eb="9">
      <t>トウ</t>
    </rPh>
    <rPh sb="10" eb="12">
      <t>テンプ</t>
    </rPh>
    <phoneticPr fontId="47"/>
  </si>
  <si>
    <t>法人の場合は、役員（農業経営基盤強化促進法第４条第２項第１号及び第２号に掲げる者に限る。）ごとに作成すること。</t>
    <rPh sb="0" eb="2">
      <t>ホウジン</t>
    </rPh>
    <rPh sb="3" eb="5">
      <t>バアイ</t>
    </rPh>
    <rPh sb="7" eb="9">
      <t>ヤクイン</t>
    </rPh>
    <rPh sb="10" eb="21">
      <t>ノウギョウケイエイキバンキョウカソクシンホウ</t>
    </rPh>
    <rPh sb="21" eb="22">
      <t>ダイ</t>
    </rPh>
    <rPh sb="23" eb="24">
      <t>ジョウ</t>
    </rPh>
    <rPh sb="24" eb="25">
      <t>ダイ</t>
    </rPh>
    <rPh sb="26" eb="27">
      <t>コウ</t>
    </rPh>
    <rPh sb="27" eb="28">
      <t>ダイ</t>
    </rPh>
    <rPh sb="29" eb="30">
      <t>ゴウ</t>
    </rPh>
    <rPh sb="30" eb="31">
      <t>オヨ</t>
    </rPh>
    <rPh sb="32" eb="33">
      <t>ダイ</t>
    </rPh>
    <rPh sb="34" eb="35">
      <t>ゴウ</t>
    </rPh>
    <rPh sb="36" eb="37">
      <t>カカ</t>
    </rPh>
    <rPh sb="39" eb="40">
      <t>モノ</t>
    </rPh>
    <rPh sb="41" eb="42">
      <t>カギ</t>
    </rPh>
    <rPh sb="48" eb="50">
      <t>サクセイ</t>
    </rPh>
    <phoneticPr fontId="47"/>
  </si>
  <si>
    <t>（参考）
他市町村の
認定状況</t>
    <rPh sb="1" eb="3">
      <t>サンコウ</t>
    </rPh>
    <rPh sb="5" eb="6">
      <t>タ</t>
    </rPh>
    <rPh sb="6" eb="9">
      <t>シチョウソン</t>
    </rPh>
    <rPh sb="11" eb="13">
      <t>ニンテイ</t>
    </rPh>
    <rPh sb="13" eb="15">
      <t>ジョウキョウ</t>
    </rPh>
    <phoneticPr fontId="47"/>
  </si>
  <si>
    <t>認定市町村名</t>
    <rPh sb="0" eb="2">
      <t>ニンテイ</t>
    </rPh>
    <rPh sb="2" eb="5">
      <t>シチョウソン</t>
    </rPh>
    <rPh sb="5" eb="6">
      <t>メイ</t>
    </rPh>
    <phoneticPr fontId="47"/>
  </si>
  <si>
    <t>認定年月日</t>
    <rPh sb="0" eb="2">
      <t>ニンテイ</t>
    </rPh>
    <rPh sb="2" eb="5">
      <t>ネンガッピ</t>
    </rPh>
    <phoneticPr fontId="47"/>
  </si>
  <si>
    <t>備考</t>
    <rPh sb="0" eb="2">
      <t>ビコウ</t>
    </rPh>
    <phoneticPr fontId="47"/>
  </si>
  <si>
    <t xml:space="preserve">平成  </t>
    <rPh sb="0" eb="2">
      <t>ヘイセイ</t>
    </rPh>
    <phoneticPr fontId="5"/>
  </si>
  <si>
    <t xml:space="preserve">平成   </t>
    <rPh sb="0" eb="2">
      <t>ヘイセイ</t>
    </rPh>
    <phoneticPr fontId="5"/>
  </si>
  <si>
    <t xml:space="preserve"> </t>
    <phoneticPr fontId="5"/>
  </si>
  <si>
    <t xml:space="preserve"> </t>
    <phoneticPr fontId="5"/>
  </si>
  <si>
    <t xml:space="preserve"> </t>
    <phoneticPr fontId="5"/>
  </si>
  <si>
    <t xml:space="preserve"> 人</t>
    <rPh sb="1" eb="2">
      <t>ニン</t>
    </rPh>
    <phoneticPr fontId="47"/>
  </si>
  <si>
    <t>時間</t>
    <rPh sb="0" eb="2">
      <t>ジカン</t>
    </rPh>
    <phoneticPr fontId="47"/>
  </si>
  <si>
    <t>Ｈ</t>
    <phoneticPr fontId="47"/>
  </si>
  <si>
    <t>平成　</t>
    <rPh sb="0" eb="2">
      <t>ヘイセイ</t>
    </rPh>
    <phoneticPr fontId="47"/>
  </si>
  <si>
    <t>目標（  年）</t>
    <rPh sb="0" eb="2">
      <t>モクヒョウ</t>
    </rPh>
    <rPh sb="5" eb="6">
      <t>ネン</t>
    </rPh>
    <phoneticPr fontId="47"/>
  </si>
  <si>
    <t>平成　　年度</t>
    <rPh sb="0" eb="2">
      <t>ヘイセイ</t>
    </rPh>
    <rPh sb="4" eb="5">
      <t>ネン</t>
    </rPh>
    <rPh sb="5" eb="6">
      <t>ド</t>
    </rPh>
    <phoneticPr fontId="5"/>
  </si>
  <si>
    <t>　八重瀬町は、認定新規就農者制度の実施に際して得た個人情報について、沖縄県及び市が定める個人情報保護条例等の規定に基づき適切に管理し、本事業の実施のために利用します。
　また、町は、本事業による給付対象者の研修状況や就農状況の確認等のフォローアップ活動、給付申請内容の確認、国等への報告等で利用するほか、本事業等の実施のために、提出される申請書類の記載事項を、データベースに登録し、必要最小限度内において関係機関（注）へ提供し、又は確認する場合があります。</t>
    <rPh sb="1" eb="5">
      <t>ヤエセチョウ</t>
    </rPh>
    <rPh sb="7" eb="9">
      <t>ニンテイ</t>
    </rPh>
    <rPh sb="9" eb="11">
      <t>シンキ</t>
    </rPh>
    <rPh sb="11" eb="14">
      <t>シュウノウシャ</t>
    </rPh>
    <rPh sb="14" eb="16">
      <t>セイド</t>
    </rPh>
    <rPh sb="34" eb="37">
      <t>オキナワケン</t>
    </rPh>
    <rPh sb="88" eb="89">
      <t>チョウ</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</si>
</sst>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176" formatCode="0_);[Red]\(0\)"/>
    <numFmt numFmtId="177" formatCode="#,##0.0;[Red]\-#,##0.0"/>
    <numFmt numFmtId="178" formatCode="#,##0.00;&quot;△ &quot;#,##0.00"/>
    <numFmt numFmtId="179" formatCode="0.0_ "/>
    <numFmt numFmtId="180" formatCode="#,##0.00_ "/>
    <numFmt numFmtId="181" formatCode="_ * #,##0.0_ ;_ * \-#,##0.0_ ;_ * &quot;-&quot;?_ ;_ @_ "/>
    <numFmt numFmtId="182" formatCode="0.0_);[Red]\(0.0\)"/>
    <numFmt numFmtId="183" formatCode="0.00_ "/>
    <numFmt numFmtId="184" formatCode="#,##0_ "/>
    <numFmt numFmtId="185" formatCode="#,##0.0_);[Red]\(#,##0.0\)"/>
    <numFmt numFmtId="186" formatCode="#,##0_ ;[Red]\-#,##0\ "/>
    <numFmt numFmtId="187" formatCode="#,##0.0_ ;[Red]\-#,##0.0\ "/>
    <numFmt numFmtId="188" formatCode="0.0%"/>
    <numFmt numFmtId="189" formatCode="0_ "/>
    <numFmt numFmtId="190" formatCode="#,##0&quot;a&quot;"/>
    <numFmt numFmtId="191" formatCode="#,##0&quot;kg&quot;"/>
    <numFmt numFmtId="192" formatCode="#,##0.0&quot;a&quot;"/>
    <numFmt numFmtId="193" formatCode="#,##0&quot;本&quot;"/>
    <numFmt numFmtId="194" formatCode="#,##0.00&quot;a&quot;"/>
    <numFmt numFmtId="195" formatCode="#,##0&quot;㎡&quot;"/>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8"/>
      <name val="ＭＳ Ｐゴシック"/>
      <family val="3"/>
      <charset val="128"/>
    </font>
    <font>
      <sz val="6"/>
      <name val="ＭＳ Ｐゴシック"/>
      <family val="3"/>
      <charset val="128"/>
    </font>
    <font>
      <sz val="18"/>
      <name val="ＭＳ Ｐ明朝"/>
      <family val="1"/>
      <charset val="128"/>
    </font>
    <font>
      <sz val="16"/>
      <name val="ＭＳ Ｐ明朝"/>
      <family val="1"/>
      <charset val="128"/>
    </font>
    <font>
      <sz val="11"/>
      <name val="ＭＳ Ｐ明朝"/>
      <family val="1"/>
      <charset val="128"/>
    </font>
    <font>
      <sz val="9"/>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b/>
      <sz val="16"/>
      <name val="ＭＳ Ｐゴシック"/>
      <family val="3"/>
      <charset val="128"/>
    </font>
    <font>
      <b/>
      <sz val="16"/>
      <name val="ＭＳ Ｐ明朝"/>
      <family val="1"/>
      <charset val="128"/>
    </font>
    <font>
      <b/>
      <sz val="11"/>
      <name val="ＭＳ Ｐ明朝"/>
      <family val="1"/>
      <charset val="128"/>
    </font>
    <font>
      <b/>
      <sz val="11"/>
      <name val="ＭＳ ゴシック"/>
      <family val="3"/>
      <charset val="128"/>
    </font>
    <font>
      <b/>
      <sz val="11"/>
      <name val="ＭＳ Ｐゴシック"/>
      <family val="3"/>
      <charset val="128"/>
    </font>
    <font>
      <sz val="11"/>
      <name val="ＭＳ ゴシック"/>
      <family val="3"/>
      <charset val="128"/>
    </font>
    <font>
      <b/>
      <sz val="9"/>
      <name val="ＭＳ Ｐ明朝"/>
      <family val="1"/>
      <charset val="128"/>
    </font>
    <font>
      <sz val="12"/>
      <name val="ＭＳ ゴシック"/>
      <family val="3"/>
      <charset val="128"/>
    </font>
    <font>
      <b/>
      <sz val="10"/>
      <name val="ＭＳ Ｐ明朝"/>
      <family val="1"/>
      <charset val="128"/>
    </font>
    <font>
      <sz val="12"/>
      <name val="ＭＳ Ｐ明朝"/>
      <family val="1"/>
      <charset val="128"/>
    </font>
    <font>
      <b/>
      <sz val="14"/>
      <name val="ＭＳ Ｐゴシック"/>
      <family val="3"/>
      <charset val="128"/>
    </font>
    <font>
      <sz val="12"/>
      <name val="HG創英角ｺﾞｼｯｸUB"/>
      <family val="3"/>
      <charset val="128"/>
    </font>
    <font>
      <sz val="22"/>
      <name val="HG創英角ｺﾞｼｯｸUB"/>
      <family val="3"/>
      <charset val="128"/>
    </font>
    <font>
      <sz val="6"/>
      <name val="ＭＳ 明朝"/>
      <family val="1"/>
      <charset val="128"/>
    </font>
    <font>
      <sz val="20"/>
      <name val="HG創英角ｺﾞｼｯｸUB"/>
      <family val="3"/>
      <charset val="128"/>
    </font>
    <font>
      <sz val="11"/>
      <name val="HG創英角ｺﾞｼｯｸUB"/>
      <family val="3"/>
      <charset val="128"/>
    </font>
    <font>
      <b/>
      <sz val="20"/>
      <name val="ＭＳ 明朝"/>
      <family val="1"/>
      <charset val="128"/>
    </font>
    <font>
      <sz val="14"/>
      <name val="ＤＨＰ特太ゴシック体"/>
      <family val="3"/>
      <charset val="128"/>
    </font>
    <font>
      <b/>
      <sz val="14"/>
      <name val="ＤＨＰ特太ゴシック体"/>
      <family val="3"/>
      <charset val="128"/>
    </font>
    <font>
      <sz val="18"/>
      <name val="ＭＳ ゴシック"/>
      <family val="3"/>
      <charset val="128"/>
    </font>
    <font>
      <sz val="9"/>
      <name val="ＭＳ ゴシック"/>
      <family val="3"/>
      <charset val="128"/>
    </font>
    <font>
      <sz val="9"/>
      <name val="ＭＳ 明朝"/>
      <family val="1"/>
      <charset val="128"/>
    </font>
    <font>
      <sz val="10"/>
      <name val="ＭＳ ゴシック"/>
      <family val="3"/>
      <charset val="128"/>
    </font>
    <font>
      <sz val="8"/>
      <name val="ＭＳ Ｐ明朝"/>
      <family val="1"/>
      <charset val="128"/>
    </font>
    <font>
      <sz val="6"/>
      <name val="ＭＳ Ｐ明朝"/>
      <family val="1"/>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14"/>
      <name val="ＭＳ Ｐゴシック"/>
      <family val="3"/>
      <charset val="128"/>
    </font>
    <font>
      <sz val="11"/>
      <color indexed="9"/>
      <name val="ＭＳ Ｐゴシック"/>
      <family val="3"/>
      <charset val="128"/>
    </font>
    <font>
      <b/>
      <sz val="14"/>
      <color indexed="8"/>
      <name val="ＭＳ Ｐゴシック"/>
      <family val="3"/>
      <charset val="128"/>
    </font>
    <font>
      <sz val="14"/>
      <color indexed="8"/>
      <name val="ＭＳ Ｐゴシック"/>
      <family val="3"/>
      <charset val="128"/>
    </font>
    <font>
      <sz val="10"/>
      <name val="Arial"/>
      <family val="2"/>
    </font>
    <font>
      <sz val="6"/>
      <name val="ＭＳ Ｐゴシック"/>
      <family val="2"/>
      <charset val="128"/>
      <scheme val="minor"/>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8"/>
      <name val="Arial"/>
      <family val="2"/>
    </font>
    <font>
      <sz val="10"/>
      <name val="MS ゴシック"/>
      <family val="3"/>
      <charset val="128"/>
    </font>
    <font>
      <sz val="7"/>
      <color indexed="8"/>
      <name val="MS ゴシック"/>
      <family val="3"/>
      <charset val="128"/>
    </font>
    <font>
      <sz val="6"/>
      <color indexed="8"/>
      <name val="MS ゴシック"/>
      <family val="3"/>
      <charset val="128"/>
    </font>
    <font>
      <sz val="10"/>
      <name val="ＭＳ Ｐゴシック"/>
      <family val="3"/>
      <charset val="128"/>
      <scheme val="minor"/>
    </font>
    <font>
      <sz val="12"/>
      <name val="ＭＳ 明朝"/>
      <family val="1"/>
      <charset val="128"/>
    </font>
    <font>
      <sz val="11"/>
      <color theme="1"/>
      <name val="ＭＳ 明朝"/>
      <family val="1"/>
      <charset val="128"/>
    </font>
    <font>
      <sz val="12"/>
      <color theme="1"/>
      <name val="ＭＳ 明朝"/>
      <family val="1"/>
      <charset val="128"/>
    </font>
    <font>
      <sz val="14"/>
      <name val="ＭＳ 明朝"/>
      <family val="1"/>
      <charset val="128"/>
    </font>
    <font>
      <b/>
      <sz val="12"/>
      <name val="ＭＳ 明朝"/>
      <family val="1"/>
      <charset val="128"/>
    </font>
    <font>
      <sz val="11"/>
      <name val="ＭＳ 明朝"/>
      <family val="1"/>
      <charset val="128"/>
    </font>
    <font>
      <sz val="12"/>
      <color rgb="FF000000"/>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s>
  <borders count="207">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thin">
        <color indexed="64"/>
      </top>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ashed">
        <color indexed="64"/>
      </top>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8">
    <xf numFmtId="0" fontId="0" fillId="0" borderId="0"/>
    <xf numFmtId="38" fontId="3" fillId="0" borderId="0" applyFont="0" applyFill="0" applyBorder="0" applyAlignment="0" applyProtection="0"/>
    <xf numFmtId="0" fontId="38" fillId="0" borderId="0">
      <alignment vertical="center"/>
    </xf>
    <xf numFmtId="38" fontId="3" fillId="0" borderId="0" applyFont="0" applyFill="0" applyBorder="0" applyAlignment="0" applyProtection="0"/>
    <xf numFmtId="0" fontId="46"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04">
    <xf numFmtId="0" fontId="0" fillId="0" borderId="0" xfId="0"/>
    <xf numFmtId="0" fontId="6" fillId="0" borderId="0" xfId="0" applyFont="1"/>
    <xf numFmtId="0" fontId="7" fillId="0" borderId="0" xfId="0" applyFont="1"/>
    <xf numFmtId="0" fontId="8" fillId="0" borderId="0" xfId="0" applyFont="1"/>
    <xf numFmtId="0" fontId="0" fillId="0" borderId="1" xfId="0" applyBorder="1" applyAlignment="1"/>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0" fillId="0" borderId="2" xfId="0" applyBorder="1"/>
    <xf numFmtId="0" fontId="0" fillId="0" borderId="3" xfId="0" applyBorder="1"/>
    <xf numFmtId="0" fontId="0" fillId="0" borderId="4" xfId="0" applyBorder="1" applyAlignment="1"/>
    <xf numFmtId="0" fontId="9" fillId="0" borderId="0" xfId="0" applyFont="1" applyBorder="1" applyAlignment="1">
      <alignment horizontal="distributed" vertical="center"/>
    </xf>
    <xf numFmtId="0" fontId="9" fillId="0" borderId="5" xfId="0" applyFont="1" applyBorder="1" applyAlignment="1">
      <alignment horizontal="distributed" vertical="center"/>
    </xf>
    <xf numFmtId="0" fontId="0" fillId="0" borderId="0" xfId="0" applyBorder="1"/>
    <xf numFmtId="0" fontId="0" fillId="0" borderId="0" xfId="0" applyAlignment="1"/>
    <xf numFmtId="0" fontId="0" fillId="0" borderId="5" xfId="0" applyBorder="1"/>
    <xf numFmtId="0" fontId="8" fillId="0" borderId="0" xfId="0" applyFont="1" applyBorder="1" applyAlignment="1">
      <alignment horizontal="left"/>
    </xf>
    <xf numFmtId="0" fontId="0" fillId="0" borderId="0" xfId="0" applyBorder="1" applyAlignment="1">
      <alignment horizontal="left"/>
    </xf>
    <xf numFmtId="0" fontId="9" fillId="0" borderId="0" xfId="0" applyFont="1" applyBorder="1" applyAlignment="1">
      <alignment horizontal="center" vertical="center"/>
    </xf>
    <xf numFmtId="49" fontId="10" fillId="0" borderId="0" xfId="0" applyNumberFormat="1" applyFont="1" applyFill="1" applyAlignment="1">
      <alignment vertical="center"/>
    </xf>
    <xf numFmtId="49" fontId="8" fillId="0" borderId="0" xfId="0" applyNumberFormat="1" applyFont="1" applyFill="1" applyAlignment="1">
      <alignment vertical="center"/>
    </xf>
    <xf numFmtId="0" fontId="8" fillId="0" borderId="4" xfId="0" applyFont="1" applyBorder="1" applyAlignment="1"/>
    <xf numFmtId="0" fontId="8" fillId="0" borderId="0" xfId="0" applyFont="1" applyBorder="1"/>
    <xf numFmtId="0" fontId="8" fillId="0" borderId="5" xfId="0" applyFont="1" applyBorder="1"/>
    <xf numFmtId="0" fontId="8" fillId="0" borderId="6" xfId="0" applyFont="1" applyBorder="1" applyAlignment="1"/>
    <xf numFmtId="0" fontId="11" fillId="0" borderId="7" xfId="0" applyFont="1" applyBorder="1" applyAlignment="1">
      <alignment horizontal="distributed" vertical="center"/>
    </xf>
    <xf numFmtId="0" fontId="11" fillId="0" borderId="8" xfId="0" applyFont="1" applyBorder="1" applyAlignment="1">
      <alignment horizontal="distributed" vertical="center"/>
    </xf>
    <xf numFmtId="0" fontId="8" fillId="0" borderId="7" xfId="0" applyFont="1" applyBorder="1"/>
    <xf numFmtId="0" fontId="8" fillId="0" borderId="8" xfId="0" applyFont="1" applyBorder="1"/>
    <xf numFmtId="0" fontId="0" fillId="0" borderId="0" xfId="0"/>
    <xf numFmtId="0" fontId="8" fillId="0" borderId="9" xfId="0" applyFont="1" applyBorder="1" applyAlignment="1"/>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8" fillId="0" borderId="10" xfId="0" applyFont="1" applyBorder="1"/>
    <xf numFmtId="49" fontId="8" fillId="0" borderId="10" xfId="0" applyNumberFormat="1" applyFont="1" applyFill="1" applyBorder="1"/>
    <xf numFmtId="0" fontId="8" fillId="0" borderId="10" xfId="0" applyNumberFormat="1" applyFont="1" applyFill="1" applyBorder="1"/>
    <xf numFmtId="0" fontId="8" fillId="0" borderId="10" xfId="0" applyFont="1" applyFill="1" applyBorder="1"/>
    <xf numFmtId="0" fontId="8" fillId="0" borderId="11" xfId="0" applyFont="1" applyBorder="1"/>
    <xf numFmtId="0" fontId="11" fillId="0" borderId="0" xfId="0" applyFont="1" applyBorder="1" applyAlignment="1">
      <alignment horizontal="distributed" vertical="center"/>
    </xf>
    <xf numFmtId="0" fontId="11" fillId="0" borderId="5" xfId="0" applyFont="1" applyBorder="1" applyAlignment="1">
      <alignment horizontal="distributed" vertical="center"/>
    </xf>
    <xf numFmtId="0" fontId="8" fillId="0" borderId="0" xfId="0" applyFont="1" applyBorder="1" applyAlignment="1"/>
    <xf numFmtId="0" fontId="8" fillId="0" borderId="0" xfId="0" applyFont="1" applyBorder="1" applyAlignment="1">
      <alignment horizontal="center"/>
    </xf>
    <xf numFmtId="0" fontId="12" fillId="0" borderId="0" xfId="0" applyFont="1" applyBorder="1" applyAlignment="1"/>
    <xf numFmtId="0" fontId="0" fillId="0" borderId="0" xfId="0" applyBorder="1" applyAlignment="1"/>
    <xf numFmtId="0" fontId="8" fillId="2" borderId="0" xfId="0" applyFont="1" applyFill="1" applyBorder="1" applyAlignment="1"/>
    <xf numFmtId="0" fontId="8" fillId="0" borderId="0" xfId="0" applyFont="1" applyBorder="1" applyAlignment="1">
      <alignment horizontal="distributed"/>
    </xf>
    <xf numFmtId="0" fontId="8" fillId="0" borderId="5" xfId="0" applyFont="1" applyBorder="1" applyAlignment="1"/>
    <xf numFmtId="0" fontId="8" fillId="0" borderId="12" xfId="0" applyFont="1" applyBorder="1" applyAlignment="1"/>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8" fillId="0" borderId="13" xfId="0" applyFont="1" applyBorder="1"/>
    <xf numFmtId="0" fontId="8" fillId="0" borderId="13" xfId="0" applyFont="1" applyBorder="1" applyAlignment="1"/>
    <xf numFmtId="0" fontId="8" fillId="0" borderId="14" xfId="0" applyFont="1" applyBorder="1" applyAlignment="1"/>
    <xf numFmtId="38" fontId="14" fillId="0" borderId="0" xfId="1" applyFont="1" applyFill="1"/>
    <xf numFmtId="38" fontId="14" fillId="0" borderId="0" xfId="1" applyFont="1" applyFill="1" applyBorder="1"/>
    <xf numFmtId="38" fontId="14" fillId="2" borderId="0" xfId="1" applyFont="1" applyFill="1"/>
    <xf numFmtId="38" fontId="14" fillId="2" borderId="0" xfId="1" applyFont="1" applyFill="1" applyBorder="1"/>
    <xf numFmtId="38" fontId="15" fillId="0" borderId="0" xfId="1" applyFont="1" applyFill="1"/>
    <xf numFmtId="38" fontId="15" fillId="2" borderId="0" xfId="1" applyFont="1" applyFill="1" applyBorder="1"/>
    <xf numFmtId="38" fontId="15" fillId="0" borderId="22" xfId="1" applyFont="1" applyFill="1" applyBorder="1"/>
    <xf numFmtId="38" fontId="15" fillId="0" borderId="26" xfId="1" applyFont="1" applyFill="1" applyBorder="1"/>
    <xf numFmtId="38" fontId="15" fillId="0" borderId="28" xfId="1" applyFont="1" applyFill="1" applyBorder="1"/>
    <xf numFmtId="38" fontId="15" fillId="0" borderId="32" xfId="1" applyFont="1" applyFill="1" applyBorder="1"/>
    <xf numFmtId="38" fontId="15" fillId="0" borderId="33" xfId="1" applyFont="1" applyFill="1" applyBorder="1"/>
    <xf numFmtId="38" fontId="15" fillId="0" borderId="19" xfId="1" applyFont="1" applyFill="1" applyBorder="1"/>
    <xf numFmtId="0" fontId="15" fillId="0" borderId="21" xfId="0" applyFont="1" applyFill="1" applyBorder="1" applyAlignment="1">
      <alignment horizontal="right"/>
    </xf>
    <xf numFmtId="38" fontId="15" fillId="0" borderId="35" xfId="1" applyFont="1" applyFill="1" applyBorder="1"/>
    <xf numFmtId="0" fontId="15" fillId="3" borderId="21" xfId="1" applyNumberFormat="1" applyFont="1" applyFill="1" applyBorder="1" applyAlignment="1">
      <alignment horizontal="right"/>
    </xf>
    <xf numFmtId="38" fontId="15" fillId="0" borderId="36" xfId="1" applyFont="1" applyFill="1" applyBorder="1"/>
    <xf numFmtId="0" fontId="15" fillId="0" borderId="21" xfId="1" applyNumberFormat="1" applyFont="1" applyFill="1" applyBorder="1" applyAlignment="1">
      <alignment horizontal="right"/>
    </xf>
    <xf numFmtId="0" fontId="15" fillId="0" borderId="25" xfId="1" applyNumberFormat="1" applyFont="1" applyFill="1" applyBorder="1" applyAlignment="1">
      <alignment horizontal="right"/>
    </xf>
    <xf numFmtId="0" fontId="15" fillId="0" borderId="27" xfId="1" applyNumberFormat="1" applyFont="1" applyFill="1" applyBorder="1" applyAlignment="1">
      <alignment horizontal="right"/>
    </xf>
    <xf numFmtId="38" fontId="15" fillId="0" borderId="37" xfId="1" applyFont="1" applyFill="1" applyBorder="1"/>
    <xf numFmtId="0" fontId="15" fillId="0" borderId="39" xfId="0" applyFont="1" applyFill="1" applyBorder="1" applyAlignment="1">
      <alignment horizontal="right"/>
    </xf>
    <xf numFmtId="38" fontId="15" fillId="0" borderId="40" xfId="1" applyFont="1" applyFill="1" applyBorder="1"/>
    <xf numFmtId="38" fontId="15" fillId="0" borderId="41" xfId="1" applyFont="1" applyFill="1" applyBorder="1"/>
    <xf numFmtId="177" fontId="0" fillId="3" borderId="40" xfId="1" applyNumberFormat="1" applyFont="1" applyFill="1" applyBorder="1"/>
    <xf numFmtId="38" fontId="16" fillId="3" borderId="40" xfId="1" applyFont="1" applyFill="1" applyBorder="1" applyAlignment="1">
      <alignment horizontal="right" vertical="center"/>
    </xf>
    <xf numFmtId="38" fontId="15" fillId="3" borderId="42" xfId="1" applyFont="1" applyFill="1" applyBorder="1" applyAlignment="1">
      <alignment horizontal="right"/>
    </xf>
    <xf numFmtId="38" fontId="15" fillId="3" borderId="37" xfId="1" applyFont="1" applyFill="1" applyBorder="1" applyAlignment="1">
      <alignment horizontal="right"/>
    </xf>
    <xf numFmtId="38" fontId="15" fillId="0" borderId="39" xfId="1" applyFont="1" applyFill="1" applyBorder="1" applyAlignment="1">
      <alignment horizontal="right"/>
    </xf>
    <xf numFmtId="38" fontId="0" fillId="3" borderId="40" xfId="1" applyNumberFormat="1" applyFont="1" applyFill="1" applyBorder="1"/>
    <xf numFmtId="38" fontId="15" fillId="0" borderId="40" xfId="1" applyFont="1" applyFill="1" applyBorder="1" applyAlignment="1">
      <alignment horizontal="right"/>
    </xf>
    <xf numFmtId="38" fontId="15" fillId="0" borderId="37" xfId="1" applyFont="1" applyFill="1" applyBorder="1" applyAlignment="1">
      <alignment horizontal="right"/>
    </xf>
    <xf numFmtId="38" fontId="15" fillId="0" borderId="38" xfId="1" applyFont="1" applyFill="1" applyBorder="1"/>
    <xf numFmtId="38" fontId="15" fillId="0" borderId="39" xfId="1" applyFont="1" applyFill="1" applyBorder="1"/>
    <xf numFmtId="38" fontId="15" fillId="0" borderId="46" xfId="1" applyFont="1" applyFill="1" applyBorder="1" applyAlignment="1">
      <alignment horizontal="right"/>
    </xf>
    <xf numFmtId="0" fontId="15" fillId="0" borderId="31" xfId="0" applyFont="1" applyFill="1" applyBorder="1" applyAlignment="1">
      <alignment horizontal="right"/>
    </xf>
    <xf numFmtId="38" fontId="15" fillId="0" borderId="29" xfId="1" applyFont="1" applyFill="1" applyBorder="1" applyAlignment="1">
      <alignment horizontal="right"/>
    </xf>
    <xf numFmtId="38" fontId="15" fillId="0" borderId="20" xfId="1" applyFont="1" applyFill="1" applyBorder="1"/>
    <xf numFmtId="38" fontId="15" fillId="0" borderId="49" xfId="1" applyFont="1" applyFill="1" applyBorder="1"/>
    <xf numFmtId="38" fontId="15" fillId="0" borderId="29" xfId="1" applyFont="1" applyFill="1" applyBorder="1"/>
    <xf numFmtId="0" fontId="15" fillId="0" borderId="47" xfId="0" applyFont="1" applyFill="1" applyBorder="1" applyAlignment="1">
      <alignment horizontal="right"/>
    </xf>
    <xf numFmtId="38" fontId="15" fillId="0" borderId="21" xfId="1" applyFont="1" applyFill="1" applyBorder="1" applyAlignment="1">
      <alignment horizontal="right"/>
    </xf>
    <xf numFmtId="38" fontId="0" fillId="3" borderId="40" xfId="1" applyFont="1" applyFill="1" applyBorder="1"/>
    <xf numFmtId="38" fontId="18" fillId="3" borderId="40" xfId="1" applyFont="1" applyFill="1" applyBorder="1" applyAlignment="1">
      <alignment vertical="center"/>
    </xf>
    <xf numFmtId="38" fontId="15" fillId="3" borderId="19" xfId="1" applyFont="1" applyFill="1" applyBorder="1" applyAlignment="1">
      <alignment horizontal="right"/>
    </xf>
    <xf numFmtId="38" fontId="15" fillId="0" borderId="50" xfId="1" applyFont="1" applyFill="1" applyBorder="1"/>
    <xf numFmtId="0" fontId="15" fillId="0" borderId="44" xfId="0" applyFont="1" applyFill="1" applyBorder="1" applyAlignment="1">
      <alignment horizontal="right"/>
    </xf>
    <xf numFmtId="38" fontId="15" fillId="0" borderId="31" xfId="1" applyFont="1" applyFill="1" applyBorder="1" applyAlignment="1">
      <alignment horizontal="right"/>
    </xf>
    <xf numFmtId="38" fontId="20" fillId="0" borderId="40" xfId="1" applyFont="1" applyBorder="1" applyAlignment="1">
      <alignment vertical="center"/>
    </xf>
    <xf numFmtId="38" fontId="18" fillId="0" borderId="28" xfId="1" applyFont="1" applyBorder="1" applyAlignment="1">
      <alignment vertical="center"/>
    </xf>
    <xf numFmtId="38" fontId="20" fillId="0" borderId="28" xfId="1" applyFont="1" applyBorder="1" applyAlignment="1">
      <alignment vertical="center"/>
    </xf>
    <xf numFmtId="38" fontId="15" fillId="0" borderId="54" xfId="1" applyFont="1" applyFill="1" applyBorder="1" applyAlignment="1">
      <alignment horizontal="right"/>
    </xf>
    <xf numFmtId="0" fontId="15" fillId="0" borderId="57" xfId="0" applyFont="1" applyFill="1" applyBorder="1" applyAlignment="1">
      <alignment horizontal="right"/>
    </xf>
    <xf numFmtId="38" fontId="15" fillId="0" borderId="55" xfId="1" applyFont="1" applyFill="1" applyBorder="1" applyAlignment="1">
      <alignment horizontal="right"/>
    </xf>
    <xf numFmtId="38" fontId="15" fillId="0" borderId="61" xfId="1" applyFont="1" applyFill="1" applyBorder="1" applyAlignment="1">
      <alignment horizontal="right"/>
    </xf>
    <xf numFmtId="38" fontId="15" fillId="0" borderId="0" xfId="1" applyFont="1" applyFill="1" applyAlignment="1">
      <alignment horizontal="right"/>
    </xf>
    <xf numFmtId="38" fontId="15" fillId="0" borderId="0" xfId="1" applyFont="1" applyFill="1" applyAlignment="1">
      <alignment horizontal="center"/>
    </xf>
    <xf numFmtId="38" fontId="15" fillId="0" borderId="42" xfId="1" applyFont="1" applyFill="1" applyBorder="1"/>
    <xf numFmtId="38" fontId="15" fillId="0" borderId="43" xfId="1" applyFont="1" applyFill="1" applyBorder="1"/>
    <xf numFmtId="38" fontId="15" fillId="0" borderId="44" xfId="1" applyFont="1" applyFill="1" applyBorder="1"/>
    <xf numFmtId="38" fontId="15" fillId="0" borderId="44" xfId="1" applyFont="1" applyFill="1" applyBorder="1" applyAlignment="1">
      <alignment horizontal="right"/>
    </xf>
    <xf numFmtId="38" fontId="15" fillId="0" borderId="63" xfId="1" applyFont="1" applyFill="1" applyBorder="1"/>
    <xf numFmtId="38" fontId="15" fillId="0" borderId="0" xfId="1" applyFont="1" applyFill="1" applyBorder="1"/>
    <xf numFmtId="38" fontId="15" fillId="0" borderId="0" xfId="1" applyFont="1" applyFill="1" applyBorder="1" applyAlignment="1">
      <alignment horizontal="right"/>
    </xf>
    <xf numFmtId="38" fontId="15" fillId="0" borderId="46" xfId="1" applyFont="1" applyFill="1" applyBorder="1"/>
    <xf numFmtId="38" fontId="15" fillId="0" borderId="15" xfId="1" applyFont="1" applyFill="1" applyBorder="1"/>
    <xf numFmtId="38" fontId="15" fillId="0" borderId="47" xfId="1" applyFont="1" applyFill="1" applyBorder="1"/>
    <xf numFmtId="38" fontId="15" fillId="0" borderId="64" xfId="1" applyFont="1" applyFill="1" applyBorder="1"/>
    <xf numFmtId="38" fontId="15" fillId="0" borderId="64" xfId="1" applyFont="1" applyFill="1" applyBorder="1" applyAlignment="1">
      <alignment horizontal="right"/>
    </xf>
    <xf numFmtId="0" fontId="13" fillId="0" borderId="0" xfId="0" applyFont="1" applyFill="1" applyAlignment="1">
      <alignment vertical="center"/>
    </xf>
    <xf numFmtId="0" fontId="13" fillId="0" borderId="56" xfId="0" applyFont="1" applyFill="1" applyBorder="1" applyAlignment="1">
      <alignment vertical="center"/>
    </xf>
    <xf numFmtId="0" fontId="13" fillId="0" borderId="0" xfId="0" applyFont="1" applyFill="1" applyBorder="1" applyAlignment="1">
      <alignment vertical="center"/>
    </xf>
    <xf numFmtId="0" fontId="14" fillId="0" borderId="0" xfId="0" applyFont="1" applyFill="1"/>
    <xf numFmtId="0" fontId="10" fillId="0" borderId="36" xfId="0" applyFont="1" applyFill="1" applyBorder="1"/>
    <xf numFmtId="0" fontId="10" fillId="0" borderId="20" xfId="0" applyFont="1" applyFill="1" applyBorder="1" applyAlignment="1">
      <alignment horizontal="distributed" vertical="center" justifyLastLine="1"/>
    </xf>
    <xf numFmtId="0" fontId="10" fillId="0" borderId="0" xfId="0" applyFont="1" applyFill="1"/>
    <xf numFmtId="179" fontId="22" fillId="0" borderId="46" xfId="0" applyNumberFormat="1" applyFont="1" applyFill="1" applyBorder="1" applyAlignment="1">
      <alignment horizontal="right" vertical="center"/>
    </xf>
    <xf numFmtId="0" fontId="10" fillId="0" borderId="67" xfId="0" applyFont="1" applyFill="1" applyBorder="1" applyAlignment="1">
      <alignment horizontal="center"/>
    </xf>
    <xf numFmtId="179" fontId="22" fillId="0" borderId="37" xfId="0" applyNumberFormat="1" applyFont="1" applyFill="1" applyBorder="1" applyAlignment="1">
      <alignment horizontal="right" vertical="center"/>
    </xf>
    <xf numFmtId="0" fontId="10" fillId="0" borderId="45" xfId="0" applyFont="1" applyFill="1" applyBorder="1" applyAlignment="1">
      <alignment horizontal="center"/>
    </xf>
    <xf numFmtId="179" fontId="22" fillId="0" borderId="42" xfId="0" applyNumberFormat="1" applyFont="1" applyFill="1" applyBorder="1" applyAlignment="1">
      <alignment horizontal="right" vertical="center"/>
    </xf>
    <xf numFmtId="0" fontId="10" fillId="0" borderId="70" xfId="0" applyFont="1" applyFill="1" applyBorder="1" applyAlignment="1">
      <alignment horizontal="center"/>
    </xf>
    <xf numFmtId="182" fontId="22" fillId="0" borderId="73" xfId="0" applyNumberFormat="1" applyFont="1" applyFill="1" applyBorder="1" applyAlignment="1">
      <alignment horizontal="right"/>
    </xf>
    <xf numFmtId="0" fontId="10" fillId="0" borderId="74" xfId="0" applyFont="1" applyFill="1" applyBorder="1" applyAlignment="1">
      <alignment horizontal="center"/>
    </xf>
    <xf numFmtId="41" fontId="22" fillId="0" borderId="46" xfId="0" applyNumberFormat="1" applyFont="1" applyFill="1" applyBorder="1" applyAlignment="1">
      <alignment horizontal="right"/>
    </xf>
    <xf numFmtId="41" fontId="22" fillId="0" borderId="29" xfId="0" applyNumberFormat="1" applyFont="1" applyFill="1" applyBorder="1" applyAlignment="1">
      <alignment horizontal="right"/>
    </xf>
    <xf numFmtId="0" fontId="10" fillId="0" borderId="34" xfId="0" applyFont="1" applyFill="1" applyBorder="1" applyAlignment="1">
      <alignment horizontal="center"/>
    </xf>
    <xf numFmtId="0" fontId="10" fillId="2" borderId="0" xfId="0" applyFont="1" applyFill="1"/>
    <xf numFmtId="0" fontId="23" fillId="0" borderId="0" xfId="0" applyFont="1" applyFill="1"/>
    <xf numFmtId="0" fontId="10" fillId="0" borderId="38" xfId="0" applyFont="1" applyFill="1" applyBorder="1" applyAlignment="1">
      <alignment horizontal="distributed" vertical="center"/>
    </xf>
    <xf numFmtId="177" fontId="0" fillId="0" borderId="40" xfId="1" applyNumberFormat="1" applyFont="1" applyBorder="1"/>
    <xf numFmtId="38" fontId="16" fillId="0" borderId="40" xfId="1" applyFont="1" applyBorder="1" applyAlignment="1">
      <alignment horizontal="right" vertical="center"/>
    </xf>
    <xf numFmtId="38" fontId="15" fillId="0" borderId="42" xfId="1" applyFont="1" applyFill="1" applyBorder="1" applyAlignment="1">
      <alignment horizontal="right"/>
    </xf>
    <xf numFmtId="38" fontId="0" fillId="0" borderId="40" xfId="1" applyNumberFormat="1" applyFont="1" applyBorder="1"/>
    <xf numFmtId="38" fontId="0" fillId="0" borderId="40" xfId="1" applyFont="1" applyBorder="1"/>
    <xf numFmtId="38" fontId="18" fillId="0" borderId="40" xfId="1" applyFont="1" applyBorder="1" applyAlignment="1">
      <alignment vertical="center"/>
    </xf>
    <xf numFmtId="38" fontId="18" fillId="0" borderId="40" xfId="1" applyFont="1" applyFill="1" applyBorder="1" applyAlignment="1">
      <alignment vertical="center"/>
    </xf>
    <xf numFmtId="38" fontId="15" fillId="0" borderId="19" xfId="1" applyFont="1" applyFill="1" applyBorder="1" applyAlignment="1">
      <alignment horizontal="right"/>
    </xf>
    <xf numFmtId="0" fontId="13" fillId="0" borderId="56"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horizontal="left"/>
    </xf>
    <xf numFmtId="0" fontId="0" fillId="0" borderId="0" xfId="0"/>
    <xf numFmtId="0" fontId="24" fillId="0" borderId="0" xfId="0" applyFont="1" applyAlignment="1">
      <alignment vertical="center"/>
    </xf>
    <xf numFmtId="38" fontId="24" fillId="0" borderId="0" xfId="1" applyFont="1" applyAlignment="1">
      <alignment vertical="center"/>
    </xf>
    <xf numFmtId="0" fontId="27" fillId="0" borderId="0" xfId="0" applyFont="1" applyAlignment="1">
      <alignment vertical="center"/>
    </xf>
    <xf numFmtId="38" fontId="24" fillId="0" borderId="0" xfId="1" applyFont="1" applyBorder="1" applyAlignment="1">
      <alignment vertical="center"/>
    </xf>
    <xf numFmtId="0" fontId="28" fillId="0" borderId="0" xfId="0" applyFont="1"/>
    <xf numFmtId="0" fontId="29" fillId="0" borderId="0" xfId="0" applyFont="1"/>
    <xf numFmtId="0" fontId="30" fillId="0" borderId="0" xfId="0" applyFont="1" applyAlignment="1">
      <alignment vertical="center"/>
    </xf>
    <xf numFmtId="0" fontId="30" fillId="0" borderId="0" xfId="0" applyFont="1" applyBorder="1" applyAlignment="1">
      <alignment horizontal="center" vertical="center"/>
    </xf>
    <xf numFmtId="0" fontId="30" fillId="0" borderId="0" xfId="0" applyFont="1" applyAlignment="1"/>
    <xf numFmtId="38" fontId="30" fillId="0" borderId="0" xfId="1" applyFont="1" applyAlignment="1">
      <alignment vertical="center"/>
    </xf>
    <xf numFmtId="38" fontId="30" fillId="0" borderId="0" xfId="1" applyFont="1" applyAlignment="1">
      <alignment horizontal="right" vertical="center"/>
    </xf>
    <xf numFmtId="0" fontId="30" fillId="0" borderId="0" xfId="0" applyFont="1" applyAlignment="1">
      <alignment horizontal="right" vertical="center"/>
    </xf>
    <xf numFmtId="38" fontId="30" fillId="0" borderId="0" xfId="1" applyFont="1" applyAlignment="1"/>
    <xf numFmtId="38" fontId="30" fillId="0" borderId="0" xfId="1" applyFont="1" applyBorder="1" applyAlignment="1">
      <alignment horizontal="right" vertical="center"/>
    </xf>
    <xf numFmtId="0" fontId="30" fillId="0" borderId="0" xfId="0" applyFont="1"/>
    <xf numFmtId="0" fontId="30" fillId="0" borderId="0" xfId="0" applyFont="1" applyAlignment="1">
      <alignment horizontal="right"/>
    </xf>
    <xf numFmtId="0" fontId="31" fillId="0" borderId="0" xfId="0" applyFont="1"/>
    <xf numFmtId="0" fontId="20" fillId="0" borderId="0" xfId="0" applyFont="1" applyAlignment="1">
      <alignment vertical="center"/>
    </xf>
    <xf numFmtId="0" fontId="32" fillId="0" borderId="15" xfId="0" applyFont="1" applyBorder="1" applyAlignment="1">
      <alignment horizontal="center" vertical="center"/>
    </xf>
    <xf numFmtId="38" fontId="20" fillId="0" borderId="0" xfId="1" applyFont="1" applyAlignment="1">
      <alignment vertical="center"/>
    </xf>
    <xf numFmtId="38" fontId="20" fillId="0" borderId="0" xfId="1" applyFont="1" applyBorder="1" applyAlignment="1">
      <alignment vertical="center"/>
    </xf>
    <xf numFmtId="38" fontId="20" fillId="0" borderId="15" xfId="1" applyFont="1" applyBorder="1" applyAlignment="1">
      <alignment vertical="center"/>
    </xf>
    <xf numFmtId="0" fontId="20" fillId="0" borderId="0" xfId="0" applyFont="1" applyBorder="1" applyAlignment="1">
      <alignment vertical="center"/>
    </xf>
    <xf numFmtId="0" fontId="33" fillId="0" borderId="0" xfId="0" applyFont="1" applyAlignment="1">
      <alignment horizontal="left" vertical="top" wrapText="1"/>
    </xf>
    <xf numFmtId="38" fontId="33" fillId="0" borderId="40" xfId="1" applyFont="1" applyBorder="1" applyAlignment="1">
      <alignment horizontal="left" vertical="top" wrapText="1"/>
    </xf>
    <xf numFmtId="0" fontId="33" fillId="0" borderId="40" xfId="0" applyFont="1" applyBorder="1" applyAlignment="1">
      <alignment horizontal="left" vertical="top" wrapText="1"/>
    </xf>
    <xf numFmtId="38" fontId="33" fillId="0" borderId="40" xfId="1" applyFont="1" applyFill="1" applyBorder="1" applyAlignment="1">
      <alignment horizontal="left" vertical="top" wrapText="1" shrinkToFit="1"/>
    </xf>
    <xf numFmtId="0" fontId="33" fillId="0" borderId="40" xfId="0" applyFont="1" applyFill="1" applyBorder="1" applyAlignment="1">
      <alignment horizontal="left" vertical="top" wrapText="1"/>
    </xf>
    <xf numFmtId="38" fontId="33" fillId="0" borderId="0" xfId="1" applyFont="1" applyBorder="1" applyAlignment="1">
      <alignment horizontal="left" vertical="top" wrapText="1"/>
    </xf>
    <xf numFmtId="38" fontId="33" fillId="0" borderId="40" xfId="1" applyFont="1" applyFill="1" applyBorder="1" applyAlignment="1">
      <alignment horizontal="left" vertical="top" wrapText="1"/>
    </xf>
    <xf numFmtId="38" fontId="33" fillId="0" borderId="40" xfId="1" applyFont="1" applyBorder="1" applyAlignment="1">
      <alignment horizontal="left" vertical="top" wrapText="1" shrinkToFit="1"/>
    </xf>
    <xf numFmtId="0" fontId="33" fillId="0" borderId="0" xfId="0" applyFont="1" applyBorder="1" applyAlignment="1">
      <alignment horizontal="left" vertical="top" wrapText="1"/>
    </xf>
    <xf numFmtId="0" fontId="33" fillId="0" borderId="40" xfId="0" applyFont="1" applyBorder="1" applyAlignment="1">
      <alignment horizontal="left" vertical="top" wrapText="1" shrinkToFit="1"/>
    </xf>
    <xf numFmtId="0" fontId="9" fillId="0" borderId="0" xfId="0" applyFont="1" applyAlignment="1">
      <alignment horizontal="left" vertical="top" wrapText="1"/>
    </xf>
    <xf numFmtId="0" fontId="34" fillId="0" borderId="40" xfId="0" applyFont="1" applyBorder="1" applyAlignment="1">
      <alignment horizontal="left" vertical="top" wrapText="1"/>
    </xf>
    <xf numFmtId="0" fontId="34" fillId="0" borderId="40" xfId="0" applyFont="1" applyFill="1" applyBorder="1" applyAlignment="1">
      <alignment horizontal="left" vertical="top" wrapText="1"/>
    </xf>
    <xf numFmtId="0" fontId="9" fillId="0" borderId="40" xfId="0" applyFont="1" applyBorder="1" applyAlignment="1">
      <alignment horizontal="left" vertical="top" wrapText="1"/>
    </xf>
    <xf numFmtId="0" fontId="34" fillId="0" borderId="40" xfId="0" applyFont="1" applyBorder="1" applyAlignment="1">
      <alignment horizontal="left" vertical="top" wrapText="1" shrinkToFit="1"/>
    </xf>
    <xf numFmtId="0" fontId="18" fillId="0" borderId="0" xfId="0" applyFont="1" applyAlignment="1">
      <alignment vertical="center"/>
    </xf>
    <xf numFmtId="38" fontId="18" fillId="0" borderId="40" xfId="1" applyFont="1" applyBorder="1" applyAlignment="1">
      <alignment horizontal="center" vertical="center"/>
    </xf>
    <xf numFmtId="0" fontId="18" fillId="0" borderId="40" xfId="0" applyFont="1" applyBorder="1" applyAlignment="1">
      <alignment horizontal="center" vertical="center"/>
    </xf>
    <xf numFmtId="38" fontId="18" fillId="0" borderId="0" xfId="1" applyFont="1" applyBorder="1" applyAlignment="1">
      <alignment horizontal="center" vertical="center"/>
    </xf>
    <xf numFmtId="38" fontId="18" fillId="0" borderId="40" xfId="1" applyFont="1" applyBorder="1" applyAlignment="1">
      <alignment horizontal="center" vertical="center" wrapText="1"/>
    </xf>
    <xf numFmtId="0" fontId="18" fillId="0" borderId="0" xfId="0" applyFont="1" applyBorder="1" applyAlignment="1">
      <alignment vertical="center"/>
    </xf>
    <xf numFmtId="0" fontId="0" fillId="0" borderId="40" xfId="0" applyBorder="1" applyAlignment="1">
      <alignment horizontal="center" vertical="center"/>
    </xf>
    <xf numFmtId="0" fontId="0" fillId="0" borderId="40" xfId="0" applyFill="1" applyBorder="1" applyAlignment="1">
      <alignment horizontal="center" vertical="center"/>
    </xf>
    <xf numFmtId="38" fontId="18" fillId="0" borderId="0" xfId="1" applyFont="1" applyBorder="1" applyAlignment="1">
      <alignment vertical="center"/>
    </xf>
    <xf numFmtId="38" fontId="0" fillId="0" borderId="40" xfId="1" applyFont="1" applyBorder="1" applyAlignment="1"/>
    <xf numFmtId="38" fontId="20" fillId="0" borderId="40" xfId="1" applyFont="1" applyBorder="1" applyAlignment="1"/>
    <xf numFmtId="38" fontId="0" fillId="0" borderId="40" xfId="1" applyFont="1" applyFill="1" applyBorder="1"/>
    <xf numFmtId="38" fontId="18" fillId="0" borderId="40" xfId="1" applyFont="1" applyBorder="1" applyAlignment="1">
      <alignment horizontal="right" vertical="center"/>
    </xf>
    <xf numFmtId="186" fontId="18" fillId="0" borderId="40" xfId="1" applyNumberFormat="1" applyFont="1" applyBorder="1" applyAlignment="1">
      <alignment horizontal="right" vertical="center"/>
    </xf>
    <xf numFmtId="38" fontId="18" fillId="0" borderId="40" xfId="1" applyFont="1" applyBorder="1" applyAlignment="1">
      <alignment horizontal="right" vertical="center" wrapText="1"/>
    </xf>
    <xf numFmtId="38" fontId="18" fillId="0" borderId="40" xfId="1" applyNumberFormat="1" applyFont="1" applyBorder="1" applyAlignment="1">
      <alignment horizontal="right" vertical="center"/>
    </xf>
    <xf numFmtId="38" fontId="18" fillId="0" borderId="40" xfId="1" applyFont="1" applyBorder="1" applyAlignment="1">
      <alignment vertical="center" wrapText="1"/>
    </xf>
    <xf numFmtId="187" fontId="18" fillId="0" borderId="40" xfId="1" applyNumberFormat="1" applyFont="1" applyBorder="1" applyAlignment="1">
      <alignment horizontal="right" vertical="center"/>
    </xf>
    <xf numFmtId="177" fontId="18" fillId="0" borderId="40" xfId="1" applyNumberFormat="1" applyFont="1" applyBorder="1" applyAlignment="1">
      <alignment horizontal="right" vertical="center"/>
    </xf>
    <xf numFmtId="0" fontId="18" fillId="0" borderId="40" xfId="0" applyFont="1" applyBorder="1" applyAlignment="1">
      <alignment vertical="center"/>
    </xf>
    <xf numFmtId="177" fontId="18" fillId="0" borderId="40" xfId="1" applyNumberFormat="1" applyFont="1" applyBorder="1" applyAlignment="1">
      <alignment vertical="center"/>
    </xf>
    <xf numFmtId="40" fontId="18" fillId="0" borderId="40" xfId="1" applyNumberFormat="1" applyFont="1" applyBorder="1" applyAlignment="1">
      <alignment vertical="center"/>
    </xf>
    <xf numFmtId="177" fontId="0" fillId="0" borderId="40" xfId="1" applyNumberFormat="1" applyFont="1" applyFill="1" applyBorder="1"/>
    <xf numFmtId="0" fontId="18" fillId="0" borderId="40" xfId="0" applyFont="1" applyBorder="1" applyAlignment="1">
      <alignment horizontal="distributed" vertical="center"/>
    </xf>
    <xf numFmtId="0" fontId="20" fillId="0" borderId="40" xfId="0" applyFont="1" applyBorder="1" applyAlignment="1">
      <alignment horizontal="distributed" vertical="center"/>
    </xf>
    <xf numFmtId="3" fontId="20" fillId="0" borderId="40" xfId="1" applyNumberFormat="1" applyFont="1" applyBorder="1" applyAlignment="1">
      <alignment vertical="center"/>
    </xf>
    <xf numFmtId="188" fontId="18" fillId="0" borderId="40" xfId="1" applyNumberFormat="1" applyFont="1" applyBorder="1" applyAlignment="1">
      <alignment vertical="center"/>
    </xf>
    <xf numFmtId="188" fontId="18" fillId="0" borderId="0" xfId="1" applyNumberFormat="1" applyFont="1" applyBorder="1" applyAlignment="1">
      <alignment vertical="center"/>
    </xf>
    <xf numFmtId="188" fontId="20" fillId="0" borderId="40" xfId="1" applyNumberFormat="1" applyFont="1" applyBorder="1" applyAlignment="1">
      <alignment vertical="center"/>
    </xf>
    <xf numFmtId="185" fontId="18" fillId="0" borderId="40" xfId="1" applyNumberFormat="1" applyFont="1" applyBorder="1" applyAlignment="1">
      <alignment vertical="center"/>
    </xf>
    <xf numFmtId="185" fontId="18" fillId="0" borderId="40" xfId="0" applyNumberFormat="1" applyFont="1" applyBorder="1" applyAlignment="1">
      <alignment vertical="center"/>
    </xf>
    <xf numFmtId="187" fontId="18" fillId="0" borderId="40" xfId="1" applyNumberFormat="1" applyFont="1" applyBorder="1" applyAlignment="1">
      <alignment vertical="center"/>
    </xf>
    <xf numFmtId="187" fontId="0" fillId="0" borderId="40" xfId="1" applyNumberFormat="1" applyFont="1" applyBorder="1"/>
    <xf numFmtId="0" fontId="0" fillId="0" borderId="40" xfId="0" applyBorder="1"/>
    <xf numFmtId="177" fontId="20" fillId="0" borderId="40" xfId="1" applyNumberFormat="1" applyFont="1" applyBorder="1" applyAlignment="1">
      <alignment vertical="center"/>
    </xf>
    <xf numFmtId="187" fontId="20" fillId="0" borderId="40" xfId="1" applyNumberFormat="1" applyFont="1" applyBorder="1" applyAlignment="1">
      <alignment vertical="center"/>
    </xf>
    <xf numFmtId="38" fontId="18" fillId="0" borderId="0" xfId="1" applyFont="1" applyAlignment="1">
      <alignment vertical="center"/>
    </xf>
    <xf numFmtId="187" fontId="20" fillId="0" borderId="40" xfId="1" applyNumberFormat="1" applyFont="1" applyBorder="1" applyAlignment="1">
      <alignment horizontal="right" vertical="center"/>
    </xf>
    <xf numFmtId="189" fontId="22" fillId="0" borderId="37" xfId="0" applyNumberFormat="1" applyFont="1" applyFill="1" applyBorder="1" applyAlignment="1">
      <alignment horizontal="right" vertical="center"/>
    </xf>
    <xf numFmtId="0" fontId="10" fillId="0" borderId="45" xfId="0" applyFont="1" applyFill="1" applyBorder="1" applyAlignment="1">
      <alignment horizontal="distributed" vertical="center"/>
    </xf>
    <xf numFmtId="0" fontId="10" fillId="0" borderId="43" xfId="0" applyFont="1" applyFill="1" applyBorder="1" applyAlignment="1">
      <alignment horizontal="distributed" vertical="center"/>
    </xf>
    <xf numFmtId="189" fontId="22" fillId="0" borderId="42" xfId="0" applyNumberFormat="1" applyFont="1" applyFill="1" applyBorder="1" applyAlignment="1">
      <alignment horizontal="right" vertical="center"/>
    </xf>
    <xf numFmtId="0" fontId="10" fillId="0" borderId="70" xfId="0" applyFont="1" applyFill="1" applyBorder="1" applyAlignment="1">
      <alignment horizontal="distributed" vertical="center"/>
    </xf>
    <xf numFmtId="0" fontId="10" fillId="0" borderId="82" xfId="0" applyFont="1" applyFill="1" applyBorder="1"/>
    <xf numFmtId="0" fontId="10" fillId="0" borderId="0" xfId="0" applyFont="1" applyFill="1" applyBorder="1"/>
    <xf numFmtId="0" fontId="10" fillId="4" borderId="0" xfId="0" applyFont="1" applyFill="1"/>
    <xf numFmtId="0" fontId="11" fillId="0" borderId="38" xfId="0" applyFont="1" applyFill="1" applyBorder="1" applyAlignment="1">
      <alignment horizontal="distributed" vertical="center"/>
    </xf>
    <xf numFmtId="0" fontId="39" fillId="0" borderId="0" xfId="2" applyFont="1">
      <alignment vertical="center"/>
    </xf>
    <xf numFmtId="0" fontId="38" fillId="0" borderId="0" xfId="2">
      <alignment vertical="center"/>
    </xf>
    <xf numFmtId="0" fontId="38" fillId="0" borderId="0" xfId="2" applyBorder="1">
      <alignment vertical="center"/>
    </xf>
    <xf numFmtId="0" fontId="38" fillId="0" borderId="0" xfId="2" applyBorder="1" applyAlignment="1">
      <alignment horizontal="center" vertical="center"/>
    </xf>
    <xf numFmtId="0" fontId="38" fillId="0" borderId="0" xfId="2" applyBorder="1" applyAlignment="1">
      <alignment vertical="center"/>
    </xf>
    <xf numFmtId="0" fontId="38" fillId="0" borderId="40" xfId="2" applyBorder="1" applyAlignment="1">
      <alignment horizontal="center" vertical="center"/>
    </xf>
    <xf numFmtId="0" fontId="38" fillId="0" borderId="37" xfId="2" applyBorder="1" applyAlignment="1">
      <alignment horizontal="center" vertical="center"/>
    </xf>
    <xf numFmtId="0" fontId="38" fillId="0" borderId="40" xfId="2" applyFill="1" applyBorder="1" applyAlignment="1">
      <alignment horizontal="center" vertical="center" wrapText="1"/>
    </xf>
    <xf numFmtId="0" fontId="38" fillId="0" borderId="40" xfId="2" applyFill="1" applyBorder="1" applyAlignment="1">
      <alignment horizontal="center" vertical="center"/>
    </xf>
    <xf numFmtId="38" fontId="38" fillId="0" borderId="40" xfId="1" applyFont="1" applyFill="1" applyBorder="1" applyAlignment="1">
      <alignment horizontal="center" vertical="center"/>
    </xf>
    <xf numFmtId="38" fontId="38" fillId="0" borderId="37" xfId="1" applyFont="1" applyFill="1" applyBorder="1" applyAlignment="1">
      <alignment horizontal="center" vertical="center"/>
    </xf>
    <xf numFmtId="0" fontId="41" fillId="0" borderId="40" xfId="2" applyFont="1" applyBorder="1" applyAlignment="1">
      <alignment horizontal="center" vertical="center" wrapText="1" shrinkToFit="1"/>
    </xf>
    <xf numFmtId="0" fontId="41" fillId="0" borderId="40" xfId="2" applyFont="1" applyBorder="1" applyAlignment="1">
      <alignment horizontal="center" vertical="center" wrapText="1"/>
    </xf>
    <xf numFmtId="0" fontId="38" fillId="0" borderId="40" xfId="2" applyBorder="1" applyAlignment="1">
      <alignment horizontal="center" vertical="center" wrapText="1"/>
    </xf>
    <xf numFmtId="0" fontId="41" fillId="0" borderId="40" xfId="2" applyFont="1" applyBorder="1" applyAlignment="1">
      <alignment horizontal="center" vertical="center"/>
    </xf>
    <xf numFmtId="38" fontId="38" fillId="0" borderId="40" xfId="1" applyFont="1" applyBorder="1" applyAlignment="1">
      <alignment horizontal="center" vertical="center"/>
    </xf>
    <xf numFmtId="38" fontId="38" fillId="0" borderId="37" xfId="1" applyFont="1" applyBorder="1" applyAlignment="1">
      <alignment horizontal="center" vertical="center"/>
    </xf>
    <xf numFmtId="38" fontId="38" fillId="0" borderId="40" xfId="2" applyNumberFormat="1" applyBorder="1" applyAlignment="1">
      <alignment horizontal="center" vertical="center"/>
    </xf>
    <xf numFmtId="38" fontId="42" fillId="0" borderId="0" xfId="3" applyFont="1" applyAlignment="1">
      <alignment vertical="center"/>
    </xf>
    <xf numFmtId="38" fontId="0" fillId="0" borderId="0" xfId="3" applyFont="1" applyAlignment="1">
      <alignment vertical="center"/>
    </xf>
    <xf numFmtId="38" fontId="0" fillId="0" borderId="84" xfId="3" applyFont="1" applyBorder="1" applyAlignment="1">
      <alignment vertical="center"/>
    </xf>
    <xf numFmtId="38" fontId="0" fillId="0" borderId="85" xfId="3" applyFont="1" applyBorder="1" applyAlignment="1">
      <alignment vertical="center"/>
    </xf>
    <xf numFmtId="38" fontId="0" fillId="0" borderId="86" xfId="3" applyFont="1" applyBorder="1" applyAlignment="1">
      <alignment horizontal="center" vertical="center"/>
    </xf>
    <xf numFmtId="38" fontId="0" fillId="0" borderId="89" xfId="3" applyFont="1" applyBorder="1" applyAlignment="1">
      <alignment vertical="center"/>
    </xf>
    <xf numFmtId="38" fontId="0" fillId="0" borderId="90" xfId="3" applyFont="1" applyBorder="1" applyAlignment="1">
      <alignment vertical="center"/>
    </xf>
    <xf numFmtId="38" fontId="0" fillId="0" borderId="91" xfId="3" applyFont="1" applyBorder="1" applyAlignment="1">
      <alignment vertical="center"/>
    </xf>
    <xf numFmtId="38" fontId="0" fillId="0" borderId="92" xfId="3" applyFont="1" applyBorder="1" applyAlignment="1">
      <alignment vertical="center"/>
    </xf>
    <xf numFmtId="38" fontId="0" fillId="0" borderId="93" xfId="3" applyFont="1" applyBorder="1" applyAlignment="1">
      <alignment vertical="center"/>
    </xf>
    <xf numFmtId="38" fontId="0" fillId="0" borderId="65" xfId="3" applyFont="1" applyBorder="1" applyAlignment="1">
      <alignment vertical="center"/>
    </xf>
    <xf numFmtId="38" fontId="0" fillId="0" borderId="40" xfId="3" applyFont="1" applyBorder="1" applyAlignment="1">
      <alignment vertical="center"/>
    </xf>
    <xf numFmtId="38" fontId="0" fillId="0" borderId="37" xfId="3" applyFont="1" applyBorder="1" applyAlignment="1">
      <alignment vertical="center"/>
    </xf>
    <xf numFmtId="38" fontId="0" fillId="0" borderId="39" xfId="3" applyFont="1" applyBorder="1" applyAlignment="1">
      <alignment vertical="center"/>
    </xf>
    <xf numFmtId="38" fontId="0" fillId="0" borderId="101" xfId="3" applyFont="1" applyBorder="1" applyAlignment="1">
      <alignment vertical="center"/>
    </xf>
    <xf numFmtId="38" fontId="0" fillId="0" borderId="102" xfId="3" applyFont="1" applyBorder="1" applyAlignment="1">
      <alignment vertical="center"/>
    </xf>
    <xf numFmtId="38" fontId="0" fillId="5" borderId="17" xfId="3" applyFont="1" applyFill="1" applyBorder="1" applyAlignment="1">
      <alignment vertical="center"/>
    </xf>
    <xf numFmtId="38" fontId="0" fillId="5" borderId="105" xfId="3" applyFont="1" applyFill="1" applyBorder="1" applyAlignment="1">
      <alignment vertical="center"/>
    </xf>
    <xf numFmtId="38" fontId="0" fillId="5" borderId="106" xfId="3" applyFont="1" applyFill="1" applyBorder="1" applyAlignment="1">
      <alignment vertical="center"/>
    </xf>
    <xf numFmtId="38" fontId="0" fillId="0" borderId="108" xfId="3" applyFont="1" applyBorder="1" applyAlignment="1">
      <alignment vertical="center"/>
    </xf>
    <xf numFmtId="38" fontId="0" fillId="0" borderId="103" xfId="3" applyFont="1" applyBorder="1" applyAlignment="1">
      <alignment vertical="center"/>
    </xf>
    <xf numFmtId="38" fontId="0" fillId="5" borderId="92" xfId="3" applyFont="1" applyFill="1" applyBorder="1" applyAlignment="1">
      <alignment vertical="center"/>
    </xf>
    <xf numFmtId="38" fontId="0" fillId="5" borderId="90" xfId="3" applyFont="1" applyFill="1" applyBorder="1" applyAlignment="1">
      <alignment vertical="center"/>
    </xf>
    <xf numFmtId="38" fontId="0" fillId="5" borderId="91" xfId="3" applyFont="1" applyFill="1" applyBorder="1" applyAlignment="1">
      <alignment vertical="center"/>
    </xf>
    <xf numFmtId="38" fontId="3" fillId="0" borderId="0" xfId="3" applyFont="1" applyAlignment="1">
      <alignment vertical="center"/>
    </xf>
    <xf numFmtId="187" fontId="0" fillId="0" borderId="0" xfId="3" applyNumberFormat="1" applyFont="1" applyAlignment="1">
      <alignment vertical="center"/>
    </xf>
    <xf numFmtId="38" fontId="0" fillId="0" borderId="109" xfId="3" applyFont="1" applyBorder="1" applyAlignment="1">
      <alignment vertical="center"/>
    </xf>
    <xf numFmtId="38" fontId="0" fillId="0" borderId="96" xfId="3" applyFont="1" applyBorder="1" applyAlignment="1">
      <alignment vertical="center"/>
    </xf>
    <xf numFmtId="38" fontId="0" fillId="0" borderId="97" xfId="3" applyFont="1" applyBorder="1" applyAlignment="1">
      <alignment vertical="center"/>
    </xf>
    <xf numFmtId="38" fontId="0" fillId="5" borderId="16" xfId="3" applyFont="1" applyFill="1" applyBorder="1" applyAlignment="1">
      <alignment vertical="center"/>
    </xf>
    <xf numFmtId="0" fontId="44" fillId="0" borderId="0" xfId="0" applyFont="1" applyFill="1" applyAlignment="1">
      <alignment horizontal="lef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right" vertical="center"/>
    </xf>
    <xf numFmtId="0" fontId="45" fillId="0" borderId="114" xfId="0" applyFont="1" applyFill="1" applyBorder="1" applyAlignment="1">
      <alignment horizontal="center" vertical="center"/>
    </xf>
    <xf numFmtId="0" fontId="45" fillId="0" borderId="97" xfId="0" applyFont="1" applyFill="1" applyBorder="1" applyAlignment="1">
      <alignment horizontal="center" vertical="center"/>
    </xf>
    <xf numFmtId="0" fontId="45" fillId="0" borderId="96" xfId="0" applyFont="1" applyFill="1" applyBorder="1" applyAlignment="1">
      <alignment horizontal="center" vertical="center"/>
    </xf>
    <xf numFmtId="0" fontId="45" fillId="0" borderId="110" xfId="0" applyFont="1" applyFill="1" applyBorder="1" applyAlignment="1">
      <alignment horizontal="center" vertical="center"/>
    </xf>
    <xf numFmtId="0" fontId="45" fillId="0" borderId="117" xfId="0" applyFont="1" applyFill="1" applyBorder="1" applyAlignment="1">
      <alignment horizontal="center" vertical="center"/>
    </xf>
    <xf numFmtId="0" fontId="45" fillId="0" borderId="118" xfId="0" applyFont="1" applyFill="1" applyBorder="1" applyAlignment="1">
      <alignment horizontal="center" vertical="center"/>
    </xf>
    <xf numFmtId="0" fontId="45" fillId="0" borderId="119" xfId="0" applyFont="1" applyFill="1" applyBorder="1" applyAlignment="1">
      <alignment horizontal="center" vertical="center"/>
    </xf>
    <xf numFmtId="0" fontId="45" fillId="0" borderId="120" xfId="0" applyFont="1" applyFill="1" applyBorder="1" applyAlignment="1">
      <alignment horizontal="center" vertical="center"/>
    </xf>
    <xf numFmtId="0" fontId="45" fillId="0" borderId="121" xfId="0" applyFont="1" applyFill="1" applyBorder="1" applyAlignment="1">
      <alignment horizontal="center" vertical="center"/>
    </xf>
    <xf numFmtId="0" fontId="45" fillId="0" borderId="122" xfId="0" applyFont="1" applyFill="1" applyBorder="1" applyAlignment="1">
      <alignment horizontal="center" vertical="center"/>
    </xf>
    <xf numFmtId="0" fontId="45" fillId="0" borderId="123" xfId="0" applyFont="1" applyFill="1" applyBorder="1" applyAlignment="1">
      <alignment horizontal="center" vertical="center"/>
    </xf>
    <xf numFmtId="0" fontId="45" fillId="0" borderId="124" xfId="0" applyFont="1" applyFill="1" applyBorder="1" applyAlignment="1">
      <alignment horizontal="center" vertical="center"/>
    </xf>
    <xf numFmtId="0" fontId="45" fillId="0" borderId="125" xfId="0" applyFont="1" applyFill="1" applyBorder="1" applyAlignment="1">
      <alignment horizontal="center" vertical="center"/>
    </xf>
    <xf numFmtId="0" fontId="45" fillId="0" borderId="126" xfId="0" applyFont="1" applyFill="1" applyBorder="1" applyAlignment="1">
      <alignment horizontal="center" vertical="center"/>
    </xf>
    <xf numFmtId="0" fontId="45" fillId="0" borderId="127" xfId="0" applyFont="1" applyFill="1" applyBorder="1" applyAlignment="1">
      <alignment horizontal="center" vertical="center"/>
    </xf>
    <xf numFmtId="38" fontId="45" fillId="0" borderId="127" xfId="3" applyFont="1" applyFill="1" applyBorder="1" applyAlignment="1">
      <alignment horizontal="center" vertical="center"/>
    </xf>
    <xf numFmtId="0" fontId="45" fillId="0" borderId="129" xfId="0" applyFont="1" applyFill="1" applyBorder="1" applyAlignment="1">
      <alignment horizontal="center" vertical="center"/>
    </xf>
    <xf numFmtId="0" fontId="45" fillId="0" borderId="130" xfId="0" applyFont="1" applyFill="1" applyBorder="1" applyAlignment="1">
      <alignment horizontal="center" vertical="center"/>
    </xf>
    <xf numFmtId="0" fontId="45" fillId="0" borderId="131" xfId="0" applyFont="1" applyFill="1" applyBorder="1" applyAlignment="1">
      <alignment horizontal="center" vertical="center"/>
    </xf>
    <xf numFmtId="0" fontId="45" fillId="0" borderId="132" xfId="0" applyFont="1" applyFill="1" applyBorder="1" applyAlignment="1">
      <alignment horizontal="center" vertical="center"/>
    </xf>
    <xf numFmtId="0" fontId="45" fillId="0" borderId="133" xfId="0" applyFont="1" applyFill="1" applyBorder="1" applyAlignment="1">
      <alignment horizontal="center" vertical="center"/>
    </xf>
    <xf numFmtId="0" fontId="45" fillId="0" borderId="134" xfId="0" applyFont="1" applyFill="1" applyBorder="1" applyAlignment="1">
      <alignment horizontal="center" vertical="center"/>
    </xf>
    <xf numFmtId="0" fontId="45" fillId="0" borderId="135" xfId="0" applyFont="1" applyFill="1" applyBorder="1" applyAlignment="1">
      <alignment horizontal="center" vertical="center"/>
    </xf>
    <xf numFmtId="0" fontId="45" fillId="0" borderId="136" xfId="0" applyFont="1" applyFill="1" applyBorder="1" applyAlignment="1">
      <alignment horizontal="center" vertical="center"/>
    </xf>
    <xf numFmtId="0" fontId="45" fillId="0" borderId="137" xfId="0" applyFont="1" applyFill="1" applyBorder="1" applyAlignment="1">
      <alignment horizontal="center" vertical="center"/>
    </xf>
    <xf numFmtId="38" fontId="45" fillId="0" borderId="137" xfId="3" applyFont="1" applyFill="1" applyBorder="1" applyAlignment="1">
      <alignment horizontal="center" vertical="center"/>
    </xf>
    <xf numFmtId="0" fontId="45" fillId="0" borderId="138" xfId="0" applyFont="1" applyFill="1" applyBorder="1" applyAlignment="1">
      <alignment horizontal="center" vertical="center"/>
    </xf>
    <xf numFmtId="0" fontId="45" fillId="0" borderId="139" xfId="0" applyFont="1" applyFill="1" applyBorder="1" applyAlignment="1">
      <alignment horizontal="center" vertical="center"/>
    </xf>
    <xf numFmtId="0" fontId="45" fillId="0" borderId="140" xfId="0" applyFont="1" applyFill="1" applyBorder="1" applyAlignment="1">
      <alignment horizontal="center" vertical="center"/>
    </xf>
    <xf numFmtId="0" fontId="45" fillId="0" borderId="141" xfId="0" applyFont="1" applyFill="1" applyBorder="1" applyAlignment="1">
      <alignment horizontal="center" vertical="center"/>
    </xf>
    <xf numFmtId="0" fontId="45" fillId="0" borderId="142" xfId="0" applyFont="1" applyFill="1" applyBorder="1" applyAlignment="1">
      <alignment horizontal="center" vertical="center"/>
    </xf>
    <xf numFmtId="0" fontId="45" fillId="0" borderId="143" xfId="0" applyFont="1" applyFill="1" applyBorder="1" applyAlignment="1">
      <alignment horizontal="center" vertical="center"/>
    </xf>
    <xf numFmtId="0" fontId="45" fillId="0" borderId="144" xfId="0" applyFont="1" applyFill="1" applyBorder="1" applyAlignment="1">
      <alignment horizontal="center" vertical="center"/>
    </xf>
    <xf numFmtId="0" fontId="45" fillId="0" borderId="145" xfId="0" applyFont="1" applyFill="1" applyBorder="1" applyAlignment="1">
      <alignment horizontal="center" vertical="center"/>
    </xf>
    <xf numFmtId="38" fontId="45" fillId="0" borderId="145" xfId="3" applyFont="1" applyFill="1" applyBorder="1" applyAlignment="1">
      <alignment horizontal="center" vertical="center"/>
    </xf>
    <xf numFmtId="0" fontId="45" fillId="0" borderId="17" xfId="0" applyFont="1" applyFill="1" applyBorder="1" applyAlignment="1">
      <alignment horizontal="center" vertical="center"/>
    </xf>
    <xf numFmtId="0" fontId="45" fillId="0" borderId="146" xfId="0" applyFont="1" applyFill="1" applyBorder="1" applyAlignment="1">
      <alignment horizontal="center" vertical="center"/>
    </xf>
    <xf numFmtId="0" fontId="45" fillId="0" borderId="112" xfId="0" applyFont="1" applyFill="1" applyBorder="1" applyAlignment="1">
      <alignment vertical="center" wrapText="1"/>
    </xf>
    <xf numFmtId="0" fontId="45" fillId="0" borderId="147" xfId="0" applyFont="1" applyFill="1" applyBorder="1" applyAlignment="1">
      <alignment vertical="center"/>
    </xf>
    <xf numFmtId="0" fontId="45" fillId="0" borderId="84" xfId="0" applyFont="1" applyFill="1" applyBorder="1" applyAlignment="1">
      <alignment vertical="center" wrapText="1"/>
    </xf>
    <xf numFmtId="0" fontId="45" fillId="0" borderId="150" xfId="0" applyFont="1" applyFill="1" applyBorder="1" applyAlignment="1">
      <alignment horizontal="center" vertical="center"/>
    </xf>
    <xf numFmtId="0" fontId="45" fillId="0" borderId="151" xfId="0" applyFont="1" applyFill="1" applyBorder="1" applyAlignment="1">
      <alignment horizontal="center" vertical="center"/>
    </xf>
    <xf numFmtId="0" fontId="45" fillId="0" borderId="153" xfId="0" applyFont="1" applyFill="1" applyBorder="1" applyAlignment="1">
      <alignment horizontal="center" vertical="center"/>
    </xf>
    <xf numFmtId="0" fontId="45" fillId="0" borderId="15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07" xfId="0" applyFont="1" applyFill="1" applyBorder="1" applyAlignment="1">
      <alignment vertical="center" wrapText="1"/>
    </xf>
    <xf numFmtId="0" fontId="45" fillId="0" borderId="112" xfId="0" applyFont="1" applyFill="1" applyBorder="1" applyAlignment="1">
      <alignment vertical="center"/>
    </xf>
    <xf numFmtId="0" fontId="45" fillId="0" borderId="155" xfId="0" applyFont="1" applyFill="1" applyBorder="1" applyAlignment="1">
      <alignment horizontal="left" vertical="center"/>
    </xf>
    <xf numFmtId="0" fontId="45" fillId="0" borderId="95" xfId="0" applyFont="1" applyFill="1" applyBorder="1" applyAlignment="1">
      <alignment vertical="center"/>
    </xf>
    <xf numFmtId="0" fontId="45" fillId="0" borderId="32" xfId="0" applyFont="1" applyFill="1" applyBorder="1" applyAlignment="1">
      <alignment vertical="center"/>
    </xf>
    <xf numFmtId="0" fontId="45" fillId="0" borderId="156" xfId="0" applyFont="1" applyFill="1" applyBorder="1" applyAlignment="1">
      <alignment horizontal="left" vertical="center"/>
    </xf>
    <xf numFmtId="0" fontId="44" fillId="0" borderId="0" xfId="0" applyFont="1" applyFill="1" applyAlignment="1">
      <alignment horizontal="center" vertical="center"/>
    </xf>
    <xf numFmtId="0" fontId="45" fillId="0" borderId="92" xfId="0" applyFont="1" applyFill="1" applyBorder="1" applyAlignment="1">
      <alignment horizontal="center" vertical="center"/>
    </xf>
    <xf numFmtId="0" fontId="45" fillId="6" borderId="0" xfId="0" applyFont="1" applyFill="1" applyAlignment="1">
      <alignment horizontal="center" vertical="center"/>
    </xf>
    <xf numFmtId="38" fontId="45" fillId="0" borderId="0" xfId="3" applyFont="1" applyFill="1" applyBorder="1" applyAlignment="1">
      <alignment horizontal="center" vertical="center"/>
    </xf>
    <xf numFmtId="0" fontId="45" fillId="0" borderId="156" xfId="0" applyFont="1" applyFill="1" applyBorder="1" applyAlignment="1">
      <alignment vertical="center"/>
    </xf>
    <xf numFmtId="0" fontId="46" fillId="0" borderId="0" xfId="4" applyProtection="1">
      <protection locked="0"/>
    </xf>
    <xf numFmtId="0" fontId="12" fillId="0" borderId="0" xfId="4" applyFont="1" applyAlignment="1" applyProtection="1">
      <alignment vertical="top"/>
      <protection locked="0"/>
    </xf>
    <xf numFmtId="0" fontId="46" fillId="0" borderId="0" xfId="4" applyAlignment="1" applyProtection="1">
      <alignment horizontal="right"/>
      <protection locked="0"/>
    </xf>
    <xf numFmtId="0" fontId="50" fillId="0" borderId="92" xfId="4" applyFont="1" applyBorder="1" applyAlignment="1" applyProtection="1">
      <alignment horizontal="left" vertical="center"/>
      <protection locked="0"/>
    </xf>
    <xf numFmtId="0" fontId="46" fillId="0" borderId="92" xfId="4" applyBorder="1" applyAlignment="1" applyProtection="1">
      <alignment horizontal="right" vertical="center"/>
      <protection locked="0"/>
    </xf>
    <xf numFmtId="0" fontId="50" fillId="0" borderId="0" xfId="4" applyFont="1" applyAlignment="1" applyProtection="1">
      <alignment horizontal="left" vertical="center"/>
      <protection locked="0"/>
    </xf>
    <xf numFmtId="0" fontId="50" fillId="0" borderId="157" xfId="4" applyFont="1" applyBorder="1" applyAlignment="1" applyProtection="1">
      <alignment vertical="center"/>
      <protection locked="0"/>
    </xf>
    <xf numFmtId="0" fontId="50" fillId="0" borderId="160" xfId="4" applyFont="1" applyBorder="1" applyAlignment="1" applyProtection="1">
      <alignment vertical="center"/>
      <protection locked="0"/>
    </xf>
    <xf numFmtId="0" fontId="46" fillId="0" borderId="128" xfId="4" applyBorder="1" applyProtection="1">
      <protection locked="0"/>
    </xf>
    <xf numFmtId="0" fontId="50" fillId="0" borderId="166" xfId="4" applyFont="1" applyBorder="1" applyAlignment="1" applyProtection="1">
      <alignment horizontal="left" vertical="center"/>
      <protection locked="0"/>
    </xf>
    <xf numFmtId="0" fontId="50" fillId="0" borderId="160" xfId="4" applyFont="1" applyBorder="1" applyAlignment="1" applyProtection="1">
      <alignment horizontal="left" vertical="center"/>
      <protection locked="0"/>
    </xf>
    <xf numFmtId="0" fontId="50" fillId="0" borderId="161" xfId="4" applyFont="1" applyBorder="1" applyAlignment="1" applyProtection="1">
      <alignment horizontal="center" vertical="center"/>
      <protection locked="0"/>
    </xf>
    <xf numFmtId="0" fontId="50" fillId="0" borderId="166" xfId="4" applyFont="1" applyBorder="1" applyAlignment="1" applyProtection="1">
      <alignment vertical="center"/>
      <protection locked="0"/>
    </xf>
    <xf numFmtId="0" fontId="50" fillId="0" borderId="176" xfId="4" applyFont="1" applyBorder="1" applyAlignment="1" applyProtection="1">
      <alignment horizontal="center" vertical="center"/>
      <protection locked="0"/>
    </xf>
    <xf numFmtId="0" fontId="50" fillId="0" borderId="177" xfId="4" applyFont="1" applyBorder="1" applyAlignment="1" applyProtection="1">
      <alignment horizontal="center" vertical="center"/>
      <protection locked="0"/>
    </xf>
    <xf numFmtId="0" fontId="56" fillId="0" borderId="178" xfId="4" applyFont="1" applyBorder="1" applyAlignment="1" applyProtection="1">
      <alignment horizontal="center" vertical="center"/>
      <protection locked="0"/>
    </xf>
    <xf numFmtId="0" fontId="56" fillId="0" borderId="179" xfId="4" applyFont="1" applyBorder="1" applyAlignment="1" applyProtection="1">
      <alignment horizontal="center" vertical="center"/>
      <protection locked="0"/>
    </xf>
    <xf numFmtId="0" fontId="56" fillId="0" borderId="180" xfId="4" applyFont="1" applyBorder="1" applyAlignment="1" applyProtection="1">
      <alignment horizontal="center"/>
      <protection locked="0"/>
    </xf>
    <xf numFmtId="0" fontId="56" fillId="0" borderId="102" xfId="4" applyFont="1" applyBorder="1" applyAlignment="1" applyProtection="1">
      <alignment horizontal="center"/>
      <protection locked="0"/>
    </xf>
    <xf numFmtId="0" fontId="50" fillId="0" borderId="181" xfId="4" applyFont="1" applyBorder="1" applyAlignment="1" applyProtection="1">
      <alignment horizontal="center" vertical="center"/>
      <protection locked="0"/>
    </xf>
    <xf numFmtId="0" fontId="46" fillId="0" borderId="178" xfId="4" applyBorder="1" applyAlignment="1" applyProtection="1">
      <alignment vertical="center"/>
      <protection locked="0"/>
    </xf>
    <xf numFmtId="0" fontId="46" fillId="0" borderId="179" xfId="4" applyBorder="1" applyAlignment="1" applyProtection="1">
      <alignment horizontal="center" vertical="center"/>
      <protection locked="0"/>
    </xf>
    <xf numFmtId="0" fontId="46" fillId="0" borderId="115" xfId="4" applyBorder="1" applyProtection="1">
      <protection locked="0"/>
    </xf>
    <xf numFmtId="0" fontId="46" fillId="0" borderId="183" xfId="4" applyBorder="1" applyProtection="1">
      <protection locked="0"/>
    </xf>
    <xf numFmtId="0" fontId="12" fillId="0" borderId="109" xfId="4" applyFont="1" applyBorder="1" applyAlignment="1" applyProtection="1">
      <alignment horizontal="center"/>
      <protection locked="0"/>
    </xf>
    <xf numFmtId="0" fontId="46" fillId="0" borderId="40" xfId="4" applyBorder="1" applyProtection="1">
      <protection locked="0"/>
    </xf>
    <xf numFmtId="0" fontId="46" fillId="0" borderId="108" xfId="4" applyBorder="1" applyProtection="1">
      <protection locked="0"/>
    </xf>
    <xf numFmtId="0" fontId="50" fillId="0" borderId="111" xfId="4" applyFont="1" applyBorder="1" applyAlignment="1" applyProtection="1">
      <alignment vertical="center"/>
      <protection locked="0"/>
    </xf>
    <xf numFmtId="0" fontId="46" fillId="0" borderId="61" xfId="4" applyBorder="1" applyProtection="1">
      <protection locked="0"/>
    </xf>
    <xf numFmtId="0" fontId="46" fillId="0" borderId="159" xfId="4" applyBorder="1" applyProtection="1">
      <protection locked="0"/>
    </xf>
    <xf numFmtId="0" fontId="58" fillId="0" borderId="0" xfId="5" applyFont="1">
      <alignment vertical="center"/>
    </xf>
    <xf numFmtId="0" fontId="57" fillId="0" borderId="0" xfId="5" applyFont="1" applyAlignment="1">
      <alignment horizontal="center" vertical="center"/>
    </xf>
    <xf numFmtId="0" fontId="58" fillId="0" borderId="0" xfId="5" applyFont="1" applyAlignment="1">
      <alignment horizontal="center" vertical="center"/>
    </xf>
    <xf numFmtId="0" fontId="60" fillId="0" borderId="0" xfId="5" applyFont="1" applyAlignment="1">
      <alignment horizontal="center" vertical="center"/>
    </xf>
    <xf numFmtId="0" fontId="61" fillId="0" borderId="0" xfId="5" applyFont="1" applyAlignment="1">
      <alignment horizontal="center" vertical="center"/>
    </xf>
    <xf numFmtId="0" fontId="58" fillId="0" borderId="63" xfId="5" applyFont="1" applyBorder="1">
      <alignment vertical="center"/>
    </xf>
    <xf numFmtId="0" fontId="58" fillId="0" borderId="0" xfId="5" applyFont="1" applyBorder="1">
      <alignment vertical="center"/>
    </xf>
    <xf numFmtId="0" fontId="58" fillId="0" borderId="64" xfId="5" applyFont="1" applyBorder="1">
      <alignment vertical="center"/>
    </xf>
    <xf numFmtId="0" fontId="57" fillId="0" borderId="63" xfId="5" applyFont="1" applyBorder="1" applyAlignment="1">
      <alignment horizontal="left" vertical="distributed" wrapText="1"/>
    </xf>
    <xf numFmtId="0" fontId="57" fillId="0" borderId="0" xfId="5" applyFont="1" applyBorder="1" applyAlignment="1">
      <alignment horizontal="left" vertical="distributed" wrapText="1"/>
    </xf>
    <xf numFmtId="0" fontId="57" fillId="0" borderId="64" xfId="5" applyFont="1" applyBorder="1" applyAlignment="1">
      <alignment horizontal="left" vertical="distributed" wrapText="1"/>
    </xf>
    <xf numFmtId="0" fontId="57" fillId="0" borderId="63" xfId="5" applyFont="1" applyBorder="1" applyAlignment="1">
      <alignment vertical="center" wrapText="1"/>
    </xf>
    <xf numFmtId="0" fontId="57" fillId="0" borderId="64" xfId="5" applyFont="1" applyBorder="1" applyAlignment="1">
      <alignment horizontal="center" vertical="center" wrapText="1"/>
    </xf>
    <xf numFmtId="0" fontId="57" fillId="0" borderId="46" xfId="5" applyFont="1" applyBorder="1" applyAlignment="1">
      <alignment horizontal="center" vertical="center"/>
    </xf>
    <xf numFmtId="0" fontId="58" fillId="0" borderId="15" xfId="5" applyFont="1" applyBorder="1" applyAlignment="1">
      <alignment horizontal="center" vertical="center"/>
    </xf>
    <xf numFmtId="0" fontId="58" fillId="0" borderId="15" xfId="5" applyFont="1" applyBorder="1">
      <alignment vertical="center"/>
    </xf>
    <xf numFmtId="0" fontId="58" fillId="0" borderId="47" xfId="5" applyFont="1" applyBorder="1">
      <alignment vertical="center"/>
    </xf>
    <xf numFmtId="0" fontId="57" fillId="0" borderId="0" xfId="5" applyFont="1" applyBorder="1" applyAlignment="1">
      <alignment horizontal="center" vertical="center" wrapText="1"/>
    </xf>
    <xf numFmtId="0" fontId="58" fillId="0" borderId="0" xfId="5" applyFont="1" applyBorder="1" applyAlignment="1">
      <alignment horizontal="center" vertical="center"/>
    </xf>
    <xf numFmtId="0" fontId="58" fillId="0" borderId="0" xfId="5" applyFont="1" applyBorder="1" applyAlignment="1">
      <alignment horizontal="left" vertical="center"/>
    </xf>
    <xf numFmtId="0" fontId="63" fillId="0" borderId="63" xfId="5" applyFont="1" applyBorder="1" applyAlignment="1">
      <alignment horizontal="center" vertical="center" wrapText="1"/>
    </xf>
    <xf numFmtId="0" fontId="58" fillId="0" borderId="46" xfId="5" applyFont="1" applyBorder="1">
      <alignment vertical="center"/>
    </xf>
    <xf numFmtId="0" fontId="59" fillId="0" borderId="0" xfId="5" applyFont="1">
      <alignment vertical="center"/>
    </xf>
    <xf numFmtId="0" fontId="64" fillId="0" borderId="0" xfId="5" applyFont="1">
      <alignment vertical="center"/>
    </xf>
    <xf numFmtId="0" fontId="59" fillId="0" borderId="0" xfId="5" applyFont="1" applyAlignment="1">
      <alignment horizontal="left" vertical="center"/>
    </xf>
    <xf numFmtId="0" fontId="59" fillId="0" borderId="0" xfId="5" applyFont="1" applyAlignment="1">
      <alignment vertical="center"/>
    </xf>
    <xf numFmtId="0" fontId="59" fillId="0" borderId="0" xfId="5" applyFont="1" applyAlignment="1">
      <alignment horizontal="center" vertical="center"/>
    </xf>
    <xf numFmtId="0" fontId="59" fillId="0" borderId="0" xfId="5" applyFont="1" applyAlignment="1">
      <alignment vertical="justify"/>
    </xf>
    <xf numFmtId="0" fontId="58" fillId="0" borderId="0" xfId="6" applyFont="1">
      <alignment vertical="center"/>
    </xf>
    <xf numFmtId="0" fontId="58" fillId="0" borderId="0" xfId="6" applyFont="1" applyAlignment="1">
      <alignment horizontal="right" vertical="center"/>
    </xf>
    <xf numFmtId="0" fontId="58" fillId="0" borderId="0" xfId="6" applyFont="1" applyBorder="1" applyAlignment="1">
      <alignment vertical="center"/>
    </xf>
    <xf numFmtId="0" fontId="58" fillId="0" borderId="64" xfId="6" applyFont="1" applyBorder="1" applyAlignment="1">
      <alignment vertical="center"/>
    </xf>
    <xf numFmtId="0" fontId="58" fillId="0" borderId="42" xfId="6" applyFont="1" applyBorder="1">
      <alignment vertical="center"/>
    </xf>
    <xf numFmtId="0" fontId="58" fillId="0" borderId="43" xfId="6" applyFont="1" applyBorder="1">
      <alignment vertical="center"/>
    </xf>
    <xf numFmtId="0" fontId="58" fillId="0" borderId="44" xfId="6" applyFont="1" applyBorder="1">
      <alignment vertical="center"/>
    </xf>
    <xf numFmtId="0" fontId="58" fillId="0" borderId="63" xfId="6" applyFont="1" applyBorder="1">
      <alignment vertical="center"/>
    </xf>
    <xf numFmtId="0" fontId="58" fillId="0" borderId="0" xfId="6" applyFont="1" applyBorder="1">
      <alignment vertical="center"/>
    </xf>
    <xf numFmtId="0" fontId="58" fillId="0" borderId="64" xfId="6" applyFont="1" applyBorder="1">
      <alignment vertical="center"/>
    </xf>
    <xf numFmtId="0" fontId="58" fillId="0" borderId="46" xfId="6" applyFont="1" applyBorder="1">
      <alignment vertical="center"/>
    </xf>
    <xf numFmtId="0" fontId="58" fillId="0" borderId="15" xfId="6" applyFont="1" applyBorder="1">
      <alignment vertical="center"/>
    </xf>
    <xf numFmtId="0" fontId="58" fillId="0" borderId="47" xfId="6" applyFont="1" applyBorder="1">
      <alignment vertical="center"/>
    </xf>
    <xf numFmtId="0" fontId="58" fillId="0" borderId="63" xfId="6" applyFont="1" applyBorder="1" applyAlignment="1">
      <alignment vertical="center"/>
    </xf>
    <xf numFmtId="0" fontId="58" fillId="0" borderId="0" xfId="6" applyFont="1" applyAlignment="1">
      <alignment vertical="center"/>
    </xf>
    <xf numFmtId="0" fontId="58" fillId="0" borderId="43" xfId="6" applyFont="1" applyBorder="1" applyAlignment="1">
      <alignment horizontal="right" vertical="center"/>
    </xf>
    <xf numFmtId="0" fontId="58" fillId="0" borderId="0" xfId="6" applyFont="1" applyAlignment="1">
      <alignment vertical="center" wrapText="1"/>
    </xf>
    <xf numFmtId="0" fontId="58" fillId="0" borderId="42" xfId="6" applyFont="1" applyBorder="1" applyAlignment="1">
      <alignment horizontal="center" vertical="center"/>
    </xf>
    <xf numFmtId="0" fontId="58" fillId="0" borderId="43" xfId="6" applyFont="1" applyBorder="1" applyAlignment="1">
      <alignment horizontal="center" vertical="center"/>
    </xf>
    <xf numFmtId="0" fontId="58" fillId="0" borderId="44" xfId="6" applyFont="1" applyBorder="1" applyAlignment="1">
      <alignment horizontal="center" vertical="center"/>
    </xf>
    <xf numFmtId="0" fontId="58" fillId="0" borderId="0" xfId="6" applyFont="1" applyBorder="1" applyAlignment="1">
      <alignment horizontal="center" vertical="center"/>
    </xf>
    <xf numFmtId="0" fontId="58" fillId="0" borderId="46" xfId="6" applyFont="1" applyBorder="1" applyAlignment="1">
      <alignment horizontal="center" vertical="center"/>
    </xf>
    <xf numFmtId="0" fontId="58" fillId="0" borderId="15" xfId="6" applyFont="1" applyBorder="1" applyAlignment="1">
      <alignment horizontal="center" vertical="center"/>
    </xf>
    <xf numFmtId="0" fontId="58" fillId="0" borderId="47" xfId="6" applyFont="1" applyBorder="1" applyAlignment="1">
      <alignment horizontal="center" vertical="center"/>
    </xf>
    <xf numFmtId="0" fontId="58" fillId="0" borderId="40" xfId="6" applyFont="1" applyBorder="1" applyAlignment="1">
      <alignment horizontal="center" vertical="center" wrapText="1"/>
    </xf>
    <xf numFmtId="0" fontId="58" fillId="0" borderId="40" xfId="6" applyFont="1" applyBorder="1" applyAlignment="1">
      <alignment horizontal="center" vertical="center"/>
    </xf>
    <xf numFmtId="0" fontId="58" fillId="0" borderId="43" xfId="6" applyFont="1" applyBorder="1" applyAlignment="1">
      <alignment horizontal="left" vertical="center" wrapText="1"/>
    </xf>
    <xf numFmtId="0" fontId="58" fillId="0" borderId="0" xfId="6" applyFont="1" applyBorder="1" applyAlignment="1">
      <alignment horizontal="left" vertical="center" wrapText="1"/>
    </xf>
    <xf numFmtId="0" fontId="58" fillId="0" borderId="40" xfId="6" applyFont="1" applyBorder="1" applyAlignment="1">
      <alignment horizontal="center" vertical="center" textRotation="255"/>
    </xf>
    <xf numFmtId="0" fontId="58" fillId="0" borderId="37" xfId="6" applyFont="1" applyBorder="1" applyAlignment="1">
      <alignment horizontal="center" vertical="center"/>
    </xf>
    <xf numFmtId="0" fontId="58" fillId="0" borderId="38" xfId="6" applyFont="1" applyBorder="1" applyAlignment="1">
      <alignment horizontal="center" vertical="center"/>
    </xf>
    <xf numFmtId="0" fontId="58" fillId="0" borderId="39" xfId="6" applyFont="1" applyBorder="1" applyAlignment="1">
      <alignment horizontal="center" vertical="center"/>
    </xf>
    <xf numFmtId="0" fontId="58" fillId="0" borderId="63" xfId="6" applyFont="1" applyBorder="1" applyAlignment="1">
      <alignment horizontal="center" vertical="center"/>
    </xf>
    <xf numFmtId="0" fontId="58" fillId="0" borderId="64" xfId="6" applyFont="1" applyBorder="1" applyAlignment="1">
      <alignment horizontal="center" vertical="center"/>
    </xf>
    <xf numFmtId="0" fontId="58" fillId="0" borderId="42" xfId="6" applyFont="1" applyBorder="1" applyAlignment="1">
      <alignment horizontal="left" vertical="center" wrapText="1"/>
    </xf>
    <xf numFmtId="0" fontId="58" fillId="0" borderId="44" xfId="6" applyFont="1" applyBorder="1" applyAlignment="1">
      <alignment horizontal="left" vertical="center" wrapText="1"/>
    </xf>
    <xf numFmtId="0" fontId="58" fillId="0" borderId="63" xfId="6" applyFont="1" applyBorder="1" applyAlignment="1">
      <alignment horizontal="left" vertical="center" wrapText="1"/>
    </xf>
    <xf numFmtId="0" fontId="58" fillId="0" borderId="64" xfId="6" applyFont="1" applyBorder="1" applyAlignment="1">
      <alignment horizontal="left" vertical="center" wrapText="1"/>
    </xf>
    <xf numFmtId="0" fontId="58" fillId="0" borderId="46" xfId="6" applyFont="1" applyBorder="1" applyAlignment="1">
      <alignment horizontal="left" vertical="center" wrapText="1"/>
    </xf>
    <xf numFmtId="0" fontId="58" fillId="0" borderId="15" xfId="6" applyFont="1" applyBorder="1" applyAlignment="1">
      <alignment horizontal="left" vertical="center" wrapText="1"/>
    </xf>
    <xf numFmtId="0" fontId="58" fillId="0" borderId="47" xfId="6" applyFont="1" applyBorder="1" applyAlignment="1">
      <alignment horizontal="left" vertical="center" wrapText="1"/>
    </xf>
    <xf numFmtId="0" fontId="58" fillId="0" borderId="0" xfId="6" applyFont="1" applyAlignment="1">
      <alignment horizontal="center" vertical="center"/>
    </xf>
    <xf numFmtId="0" fontId="58" fillId="0" borderId="40" xfId="6" applyFont="1" applyBorder="1" applyAlignment="1">
      <alignment horizontal="right" vertical="center" indent="1"/>
    </xf>
    <xf numFmtId="0" fontId="58" fillId="0" borderId="0" xfId="6" applyFont="1" applyAlignment="1">
      <alignment horizontal="left" vertical="center" wrapText="1"/>
    </xf>
    <xf numFmtId="0" fontId="58" fillId="0" borderId="35" xfId="6" applyFont="1" applyBorder="1" applyAlignment="1">
      <alignment horizontal="right" vertical="center" indent="1"/>
    </xf>
    <xf numFmtId="0" fontId="58" fillId="0" borderId="35" xfId="6" applyFont="1" applyBorder="1" applyAlignment="1">
      <alignment horizontal="center" vertical="center" textRotation="255"/>
    </xf>
    <xf numFmtId="0" fontId="58" fillId="0" borderId="35" xfId="6" applyFont="1" applyBorder="1" applyAlignment="1">
      <alignment horizontal="center" vertical="center"/>
    </xf>
    <xf numFmtId="0" fontId="58" fillId="0" borderId="23" xfId="6" applyFont="1" applyBorder="1" applyAlignment="1">
      <alignment horizontal="center" vertical="center"/>
    </xf>
    <xf numFmtId="0" fontId="58" fillId="0" borderId="24" xfId="6" applyFont="1" applyBorder="1" applyAlignment="1">
      <alignment horizontal="center" vertical="center"/>
    </xf>
    <xf numFmtId="0" fontId="58" fillId="0" borderId="25" xfId="6" applyFont="1" applyBorder="1" applyAlignment="1">
      <alignment horizontal="center" vertical="center"/>
    </xf>
    <xf numFmtId="0" fontId="58" fillId="0" borderId="62" xfId="6" applyFont="1" applyBorder="1" applyAlignment="1">
      <alignment horizontal="center" vertical="center"/>
    </xf>
    <xf numFmtId="0" fontId="58" fillId="0" borderId="55" xfId="6" applyFont="1" applyBorder="1" applyAlignment="1">
      <alignment horizontal="center" vertical="center"/>
    </xf>
    <xf numFmtId="0" fontId="58" fillId="0" borderId="56" xfId="6" applyFont="1" applyBorder="1" applyAlignment="1">
      <alignment horizontal="center" vertical="center"/>
    </xf>
    <xf numFmtId="0" fontId="58" fillId="0" borderId="57" xfId="6" applyFont="1" applyBorder="1" applyAlignment="1">
      <alignment horizontal="center" vertical="center"/>
    </xf>
    <xf numFmtId="0" fontId="58" fillId="0" borderId="40" xfId="6" applyFont="1" applyBorder="1" applyAlignment="1">
      <alignment horizontal="center" vertical="center" shrinkToFit="1"/>
    </xf>
    <xf numFmtId="0" fontId="58" fillId="0" borderId="62" xfId="6" applyFont="1" applyBorder="1" applyAlignment="1">
      <alignment horizontal="center" vertical="center" textRotation="255"/>
    </xf>
    <xf numFmtId="0" fontId="58" fillId="0" borderId="42" xfId="6" applyFont="1" applyBorder="1" applyAlignment="1">
      <alignment horizontal="center" vertical="center" wrapText="1"/>
    </xf>
    <xf numFmtId="0" fontId="58" fillId="0" borderId="43" xfId="6" applyFont="1" applyBorder="1" applyAlignment="1">
      <alignment horizontal="center" vertical="center" wrapText="1"/>
    </xf>
    <xf numFmtId="0" fontId="58" fillId="0" borderId="44" xfId="6" applyFont="1" applyBorder="1" applyAlignment="1">
      <alignment horizontal="center" vertical="center" wrapText="1"/>
    </xf>
    <xf numFmtId="0" fontId="58" fillId="0" borderId="63" xfId="6" applyFont="1" applyBorder="1" applyAlignment="1">
      <alignment horizontal="center" vertical="center" wrapText="1"/>
    </xf>
    <xf numFmtId="0" fontId="58" fillId="0" borderId="0" xfId="6" applyFont="1" applyBorder="1" applyAlignment="1">
      <alignment horizontal="center" vertical="center" wrapText="1"/>
    </xf>
    <xf numFmtId="0" fontId="58" fillId="0" borderId="64" xfId="6" applyFont="1" applyBorder="1" applyAlignment="1">
      <alignment horizontal="center" vertical="center" wrapText="1"/>
    </xf>
    <xf numFmtId="0" fontId="58" fillId="0" borderId="46" xfId="6" applyFont="1" applyBorder="1" applyAlignment="1">
      <alignment horizontal="center" vertical="center" wrapText="1"/>
    </xf>
    <xf numFmtId="0" fontId="58" fillId="0" borderId="15" xfId="6" applyFont="1" applyBorder="1" applyAlignment="1">
      <alignment horizontal="center" vertical="center" wrapText="1"/>
    </xf>
    <xf numFmtId="0" fontId="58" fillId="0" borderId="47" xfId="6" applyFont="1" applyBorder="1" applyAlignment="1">
      <alignment horizontal="center" vertical="center" wrapText="1"/>
    </xf>
    <xf numFmtId="0" fontId="58" fillId="0" borderId="32" xfId="6" applyFont="1" applyBorder="1" applyAlignment="1">
      <alignment horizontal="center" vertical="center"/>
    </xf>
    <xf numFmtId="0" fontId="58" fillId="0" borderId="65" xfId="6" applyFont="1" applyBorder="1" applyAlignment="1">
      <alignment horizontal="center" vertical="center"/>
    </xf>
    <xf numFmtId="0" fontId="58" fillId="0" borderId="32" xfId="6" applyFont="1" applyBorder="1" applyAlignment="1">
      <alignment horizontal="center" vertical="center" shrinkToFit="1"/>
    </xf>
    <xf numFmtId="0" fontId="58" fillId="0" borderId="65" xfId="6" applyFont="1" applyBorder="1" applyAlignment="1">
      <alignment horizontal="center" vertical="center" shrinkToFit="1"/>
    </xf>
    <xf numFmtId="0" fontId="58" fillId="0" borderId="42" xfId="6" applyFont="1" applyBorder="1" applyAlignment="1">
      <alignment horizontal="left" vertical="center"/>
    </xf>
    <xf numFmtId="0" fontId="58" fillId="0" borderId="43" xfId="6" applyFont="1" applyBorder="1" applyAlignment="1">
      <alignment horizontal="left" vertical="center"/>
    </xf>
    <xf numFmtId="0" fontId="58" fillId="0" borderId="44" xfId="6" applyFont="1" applyBorder="1" applyAlignment="1">
      <alignment horizontal="left" vertical="center"/>
    </xf>
    <xf numFmtId="190" fontId="58" fillId="0" borderId="32" xfId="6" applyNumberFormat="1" applyFont="1" applyBorder="1" applyAlignment="1">
      <alignment horizontal="center" vertical="center"/>
    </xf>
    <xf numFmtId="38" fontId="58" fillId="0" borderId="32" xfId="7" applyFont="1" applyBorder="1" applyAlignment="1">
      <alignment horizontal="center" vertical="center"/>
    </xf>
    <xf numFmtId="0" fontId="65" fillId="0" borderId="40" xfId="6" applyFont="1" applyBorder="1" applyAlignment="1">
      <alignment horizontal="center" vertical="center" wrapText="1"/>
    </xf>
    <xf numFmtId="0" fontId="65" fillId="0" borderId="40" xfId="6" applyFont="1" applyBorder="1" applyAlignment="1">
      <alignment horizontal="center" vertical="center"/>
    </xf>
    <xf numFmtId="195" fontId="58" fillId="0" borderId="62" xfId="6" applyNumberFormat="1" applyFont="1" applyBorder="1" applyAlignment="1">
      <alignment horizontal="center" vertical="center"/>
    </xf>
    <xf numFmtId="195" fontId="58" fillId="0" borderId="32" xfId="6" applyNumberFormat="1" applyFont="1" applyBorder="1" applyAlignment="1">
      <alignment horizontal="center" vertical="center"/>
    </xf>
    <xf numFmtId="38" fontId="58" fillId="0" borderId="62" xfId="7" applyFont="1" applyBorder="1" applyAlignment="1">
      <alignment horizontal="center" vertical="center"/>
    </xf>
    <xf numFmtId="0" fontId="65" fillId="0" borderId="42" xfId="6" applyFont="1" applyBorder="1" applyAlignment="1">
      <alignment horizontal="center" vertical="center" textRotation="255"/>
    </xf>
    <xf numFmtId="0" fontId="65" fillId="0" borderId="44" xfId="6" applyFont="1" applyBorder="1" applyAlignment="1">
      <alignment horizontal="center" vertical="center" textRotation="255"/>
    </xf>
    <xf numFmtId="0" fontId="65" fillId="0" borderId="63" xfId="6" applyFont="1" applyBorder="1" applyAlignment="1">
      <alignment horizontal="center" vertical="center" textRotation="255"/>
    </xf>
    <xf numFmtId="0" fontId="65" fillId="0" borderId="64" xfId="6" applyFont="1" applyBorder="1" applyAlignment="1">
      <alignment horizontal="center" vertical="center" textRotation="255"/>
    </xf>
    <xf numFmtId="0" fontId="65" fillId="0" borderId="46" xfId="6" applyFont="1" applyBorder="1" applyAlignment="1">
      <alignment horizontal="center" vertical="center" textRotation="255"/>
    </xf>
    <xf numFmtId="0" fontId="65" fillId="0" borderId="47" xfId="6" applyFont="1" applyBorder="1" applyAlignment="1">
      <alignment horizontal="center" vertical="center" textRotation="255"/>
    </xf>
    <xf numFmtId="0" fontId="58" fillId="0" borderId="202" xfId="6" applyFont="1" applyBorder="1" applyAlignment="1">
      <alignment horizontal="center" vertical="center"/>
    </xf>
    <xf numFmtId="0" fontId="58" fillId="0" borderId="203" xfId="6" applyFont="1" applyBorder="1" applyAlignment="1">
      <alignment horizontal="center" vertical="center"/>
    </xf>
    <xf numFmtId="0" fontId="58" fillId="0" borderId="201" xfId="6" applyFont="1" applyBorder="1" applyAlignment="1">
      <alignment horizontal="center" vertical="center"/>
    </xf>
    <xf numFmtId="0" fontId="58" fillId="0" borderId="204" xfId="6" applyFont="1" applyBorder="1" applyAlignment="1">
      <alignment horizontal="center" vertical="center"/>
    </xf>
    <xf numFmtId="0" fontId="58" fillId="0" borderId="205" xfId="6" applyFont="1" applyBorder="1" applyAlignment="1">
      <alignment horizontal="center" vertical="center"/>
    </xf>
    <xf numFmtId="0" fontId="58" fillId="0" borderId="206" xfId="6" applyFont="1" applyBorder="1" applyAlignment="1">
      <alignment horizontal="center" vertical="center"/>
    </xf>
    <xf numFmtId="0" fontId="58" fillId="0" borderId="24" xfId="6" applyFont="1" applyBorder="1" applyAlignment="1">
      <alignment horizontal="left" vertical="center" wrapText="1"/>
    </xf>
    <xf numFmtId="0" fontId="58" fillId="0" borderId="25" xfId="6" applyFont="1" applyBorder="1" applyAlignment="1">
      <alignment horizontal="left" vertical="center" wrapText="1"/>
    </xf>
    <xf numFmtId="0" fontId="58" fillId="0" borderId="195" xfId="6" applyFont="1" applyBorder="1" applyAlignment="1">
      <alignment horizontal="center" vertical="center"/>
    </xf>
    <xf numFmtId="0" fontId="58" fillId="0" borderId="196" xfId="6" applyFont="1" applyBorder="1" applyAlignment="1">
      <alignment horizontal="center" vertical="center"/>
    </xf>
    <xf numFmtId="0" fontId="58" fillId="0" borderId="197" xfId="6" applyFont="1" applyBorder="1" applyAlignment="1">
      <alignment horizontal="center" vertical="center"/>
    </xf>
    <xf numFmtId="0" fontId="58" fillId="0" borderId="21" xfId="6" applyFont="1" applyBorder="1" applyAlignment="1">
      <alignment horizontal="center" vertical="center"/>
    </xf>
    <xf numFmtId="0" fontId="58" fillId="0" borderId="198" xfId="6" applyFont="1" applyBorder="1" applyAlignment="1">
      <alignment horizontal="center" vertical="center"/>
    </xf>
    <xf numFmtId="0" fontId="58" fillId="0" borderId="199" xfId="6" applyFont="1" applyBorder="1" applyAlignment="1">
      <alignment horizontal="center" vertical="center"/>
    </xf>
    <xf numFmtId="0" fontId="58" fillId="0" borderId="200" xfId="6" applyFont="1" applyBorder="1" applyAlignment="1">
      <alignment horizontal="center" vertical="center"/>
    </xf>
    <xf numFmtId="0" fontId="58" fillId="0" borderId="21" xfId="6" applyFont="1" applyBorder="1" applyAlignment="1">
      <alignment horizontal="center" vertical="center" textRotation="255"/>
    </xf>
    <xf numFmtId="0" fontId="58" fillId="0" borderId="39" xfId="6" applyFont="1" applyBorder="1" applyAlignment="1">
      <alignment horizontal="center" vertical="center" textRotation="255"/>
    </xf>
    <xf numFmtId="0" fontId="58" fillId="0" borderId="31" xfId="6" applyFont="1" applyBorder="1" applyAlignment="1">
      <alignment horizontal="center" vertical="center" textRotation="255"/>
    </xf>
    <xf numFmtId="0" fontId="66" fillId="0" borderId="40" xfId="6" applyFont="1" applyBorder="1" applyAlignment="1">
      <alignment horizontal="center" vertical="center"/>
    </xf>
    <xf numFmtId="194" fontId="58" fillId="0" borderId="40" xfId="6" applyNumberFormat="1" applyFont="1" applyBorder="1" applyAlignment="1">
      <alignment horizontal="center" vertical="center"/>
    </xf>
    <xf numFmtId="190" fontId="58" fillId="0" borderId="40" xfId="6" applyNumberFormat="1" applyFont="1" applyBorder="1" applyAlignment="1">
      <alignment horizontal="center" vertical="center"/>
    </xf>
    <xf numFmtId="0" fontId="58" fillId="0" borderId="42" xfId="6" applyFont="1" applyBorder="1" applyAlignment="1">
      <alignment horizontal="center" vertical="center" textRotation="255"/>
    </xf>
    <xf numFmtId="0" fontId="58" fillId="0" borderId="44" xfId="6" applyFont="1" applyBorder="1" applyAlignment="1">
      <alignment horizontal="center" vertical="center" textRotation="255"/>
    </xf>
    <xf numFmtId="0" fontId="58" fillId="0" borderId="63" xfId="6" applyFont="1" applyBorder="1" applyAlignment="1">
      <alignment horizontal="center" vertical="center" textRotation="255"/>
    </xf>
    <xf numFmtId="0" fontId="58" fillId="0" borderId="64" xfId="6" applyFont="1" applyBorder="1" applyAlignment="1">
      <alignment horizontal="center" vertical="center" textRotation="255"/>
    </xf>
    <xf numFmtId="0" fontId="58" fillId="0" borderId="46" xfId="6" applyFont="1" applyBorder="1" applyAlignment="1">
      <alignment horizontal="center" vertical="center" textRotation="255"/>
    </xf>
    <xf numFmtId="0" fontId="58" fillId="0" borderId="47" xfId="6" applyFont="1" applyBorder="1" applyAlignment="1">
      <alignment horizontal="center" vertical="center" textRotation="255"/>
    </xf>
    <xf numFmtId="0" fontId="58" fillId="0" borderId="63" xfId="6" applyFont="1" applyBorder="1" applyAlignment="1">
      <alignment horizontal="center" vertical="center" shrinkToFit="1"/>
    </xf>
    <xf numFmtId="0" fontId="58" fillId="0" borderId="0" xfId="6" applyFont="1" applyBorder="1" applyAlignment="1">
      <alignment horizontal="center" vertical="center" shrinkToFit="1"/>
    </xf>
    <xf numFmtId="0" fontId="58" fillId="0" borderId="64" xfId="6" applyFont="1" applyBorder="1" applyAlignment="1">
      <alignment horizontal="center" vertical="center" shrinkToFit="1"/>
    </xf>
    <xf numFmtId="0" fontId="58" fillId="0" borderId="55" xfId="6" applyFont="1" applyBorder="1" applyAlignment="1">
      <alignment horizontal="center" vertical="center" shrinkToFit="1"/>
    </xf>
    <xf numFmtId="0" fontId="58" fillId="0" borderId="56" xfId="6" applyFont="1" applyBorder="1" applyAlignment="1">
      <alignment horizontal="center" vertical="center" shrinkToFit="1"/>
    </xf>
    <xf numFmtId="0" fontId="58" fillId="0" borderId="57" xfId="6" applyFont="1" applyBorder="1" applyAlignment="1">
      <alignment horizontal="center" vertical="center" shrinkToFit="1"/>
    </xf>
    <xf numFmtId="190" fontId="58" fillId="0" borderId="63" xfId="6" applyNumberFormat="1" applyFont="1" applyBorder="1" applyAlignment="1">
      <alignment horizontal="center" vertical="center"/>
    </xf>
    <xf numFmtId="190" fontId="58" fillId="0" borderId="0" xfId="6" applyNumberFormat="1" applyFont="1" applyBorder="1" applyAlignment="1">
      <alignment horizontal="center" vertical="center"/>
    </xf>
    <xf numFmtId="190" fontId="58" fillId="0" borderId="64" xfId="6" applyNumberFormat="1" applyFont="1" applyBorder="1" applyAlignment="1">
      <alignment horizontal="center" vertical="center"/>
    </xf>
    <xf numFmtId="193" fontId="58" fillId="0" borderId="63" xfId="6" applyNumberFormat="1" applyFont="1" applyBorder="1" applyAlignment="1">
      <alignment horizontal="center" vertical="center"/>
    </xf>
    <xf numFmtId="193" fontId="58" fillId="0" borderId="0" xfId="6" applyNumberFormat="1" applyFont="1" applyBorder="1" applyAlignment="1">
      <alignment horizontal="center" vertical="center"/>
    </xf>
    <xf numFmtId="193" fontId="58" fillId="0" borderId="64" xfId="6" applyNumberFormat="1" applyFont="1" applyBorder="1" applyAlignment="1">
      <alignment horizontal="center" vertical="center"/>
    </xf>
    <xf numFmtId="194" fontId="58" fillId="0" borderId="63" xfId="6" applyNumberFormat="1" applyFont="1" applyBorder="1" applyAlignment="1">
      <alignment horizontal="center" vertical="center"/>
    </xf>
    <xf numFmtId="194" fontId="58" fillId="0" borderId="0" xfId="6" applyNumberFormat="1" applyFont="1" applyBorder="1" applyAlignment="1">
      <alignment horizontal="center" vertical="center"/>
    </xf>
    <xf numFmtId="194" fontId="58" fillId="0" borderId="64" xfId="6" applyNumberFormat="1" applyFont="1" applyBorder="1" applyAlignment="1">
      <alignment horizontal="center" vertical="center"/>
    </xf>
    <xf numFmtId="192" fontId="58" fillId="0" borderId="23" xfId="6" applyNumberFormat="1" applyFont="1" applyBorder="1" applyAlignment="1">
      <alignment horizontal="center" vertical="center"/>
    </xf>
    <xf numFmtId="192" fontId="58" fillId="0" borderId="24" xfId="6" applyNumberFormat="1" applyFont="1" applyBorder="1" applyAlignment="1">
      <alignment horizontal="center" vertical="center"/>
    </xf>
    <xf numFmtId="192" fontId="58" fillId="0" borderId="25" xfId="6" applyNumberFormat="1" applyFont="1" applyBorder="1" applyAlignment="1">
      <alignment horizontal="center" vertical="center"/>
    </xf>
    <xf numFmtId="192" fontId="58" fillId="0" borderId="63" xfId="6" applyNumberFormat="1" applyFont="1" applyBorder="1" applyAlignment="1">
      <alignment horizontal="center" vertical="center"/>
    </xf>
    <xf numFmtId="192" fontId="58" fillId="0" borderId="0" xfId="6" applyNumberFormat="1" applyFont="1" applyBorder="1" applyAlignment="1">
      <alignment horizontal="center" vertical="center"/>
    </xf>
    <xf numFmtId="192" fontId="58" fillId="0" borderId="64" xfId="6" applyNumberFormat="1" applyFont="1" applyBorder="1" applyAlignment="1">
      <alignment horizontal="center" vertical="center"/>
    </xf>
    <xf numFmtId="192" fontId="58" fillId="0" borderId="46" xfId="6" applyNumberFormat="1" applyFont="1" applyBorder="1" applyAlignment="1">
      <alignment horizontal="center" vertical="center"/>
    </xf>
    <xf numFmtId="192" fontId="58" fillId="0" borderId="15" xfId="6" applyNumberFormat="1" applyFont="1" applyBorder="1" applyAlignment="1">
      <alignment horizontal="center" vertical="center"/>
    </xf>
    <xf numFmtId="192" fontId="58" fillId="0" borderId="47" xfId="6" applyNumberFormat="1" applyFont="1" applyBorder="1" applyAlignment="1">
      <alignment horizontal="center" vertical="center"/>
    </xf>
    <xf numFmtId="191" fontId="58" fillId="0" borderId="23" xfId="6" applyNumberFormat="1" applyFont="1" applyBorder="1" applyAlignment="1">
      <alignment horizontal="center" vertical="center"/>
    </xf>
    <xf numFmtId="191" fontId="58" fillId="0" borderId="24" xfId="6" applyNumberFormat="1" applyFont="1" applyBorder="1" applyAlignment="1">
      <alignment horizontal="center" vertical="center"/>
    </xf>
    <xf numFmtId="191" fontId="58" fillId="0" borderId="25" xfId="6" applyNumberFormat="1" applyFont="1" applyBorder="1" applyAlignment="1">
      <alignment horizontal="center" vertical="center"/>
    </xf>
    <xf numFmtId="191" fontId="58" fillId="0" borderId="63" xfId="6" applyNumberFormat="1" applyFont="1" applyBorder="1" applyAlignment="1">
      <alignment horizontal="center" vertical="center"/>
    </xf>
    <xf numFmtId="191" fontId="58" fillId="0" borderId="0" xfId="6" applyNumberFormat="1" applyFont="1" applyBorder="1" applyAlignment="1">
      <alignment horizontal="center" vertical="center"/>
    </xf>
    <xf numFmtId="191" fontId="58" fillId="0" borderId="64" xfId="6" applyNumberFormat="1" applyFont="1" applyBorder="1" applyAlignment="1">
      <alignment horizontal="center" vertical="center"/>
    </xf>
    <xf numFmtId="191" fontId="58" fillId="0" borderId="46" xfId="6" applyNumberFormat="1" applyFont="1" applyBorder="1" applyAlignment="1">
      <alignment horizontal="center" vertical="center"/>
    </xf>
    <xf numFmtId="191" fontId="58" fillId="0" borderId="15" xfId="6" applyNumberFormat="1" applyFont="1" applyBorder="1" applyAlignment="1">
      <alignment horizontal="center" vertical="center"/>
    </xf>
    <xf numFmtId="191" fontId="58" fillId="0" borderId="47" xfId="6" applyNumberFormat="1" applyFont="1" applyBorder="1" applyAlignment="1">
      <alignment horizontal="center" vertical="center"/>
    </xf>
    <xf numFmtId="194" fontId="58" fillId="0" borderId="23" xfId="6" applyNumberFormat="1" applyFont="1" applyBorder="1" applyAlignment="1">
      <alignment horizontal="center" vertical="center"/>
    </xf>
    <xf numFmtId="194" fontId="58" fillId="0" borderId="24" xfId="6" applyNumberFormat="1" applyFont="1" applyBorder="1" applyAlignment="1">
      <alignment horizontal="center" vertical="center"/>
    </xf>
    <xf numFmtId="194" fontId="58" fillId="0" borderId="25" xfId="6" applyNumberFormat="1" applyFont="1" applyBorder="1" applyAlignment="1">
      <alignment horizontal="center" vertical="center"/>
    </xf>
    <xf numFmtId="194" fontId="58" fillId="0" borderId="46" xfId="6" applyNumberFormat="1" applyFont="1" applyBorder="1" applyAlignment="1">
      <alignment horizontal="center" vertical="center"/>
    </xf>
    <xf numFmtId="194" fontId="58" fillId="0" borderId="15" xfId="6" applyNumberFormat="1" applyFont="1" applyBorder="1" applyAlignment="1">
      <alignment horizontal="center" vertical="center"/>
    </xf>
    <xf numFmtId="194" fontId="58" fillId="0" borderId="47" xfId="6" applyNumberFormat="1" applyFont="1" applyBorder="1" applyAlignment="1">
      <alignment horizontal="center" vertical="center"/>
    </xf>
    <xf numFmtId="0" fontId="58" fillId="0" borderId="40" xfId="6" applyFont="1" applyBorder="1">
      <alignment vertical="center"/>
    </xf>
    <xf numFmtId="0" fontId="58" fillId="0" borderId="37" xfId="6" applyFont="1" applyBorder="1" applyAlignment="1">
      <alignment horizontal="right" vertical="center" indent="1"/>
    </xf>
    <xf numFmtId="0" fontId="58" fillId="0" borderId="38" xfId="6" applyFont="1" applyBorder="1" applyAlignment="1">
      <alignment horizontal="right" vertical="center" indent="1"/>
    </xf>
    <xf numFmtId="0" fontId="58" fillId="0" borderId="39" xfId="6" applyFont="1" applyBorder="1" applyAlignment="1">
      <alignment horizontal="right" vertical="center" indent="1"/>
    </xf>
    <xf numFmtId="0" fontId="65" fillId="0" borderId="42" xfId="6" applyFont="1" applyBorder="1" applyAlignment="1">
      <alignment horizontal="center" vertical="center" wrapText="1"/>
    </xf>
    <xf numFmtId="0" fontId="65" fillId="0" borderId="43" xfId="6" applyFont="1" applyBorder="1" applyAlignment="1">
      <alignment horizontal="center" vertical="center"/>
    </xf>
    <xf numFmtId="0" fontId="65" fillId="0" borderId="44" xfId="6" applyFont="1" applyBorder="1" applyAlignment="1">
      <alignment horizontal="center" vertical="center"/>
    </xf>
    <xf numFmtId="0" fontId="65" fillId="0" borderId="63" xfId="6" applyFont="1" applyBorder="1" applyAlignment="1">
      <alignment horizontal="center" vertical="center" wrapText="1"/>
    </xf>
    <xf numFmtId="0" fontId="65" fillId="0" borderId="0" xfId="6" applyFont="1" applyBorder="1" applyAlignment="1">
      <alignment horizontal="center" vertical="center"/>
    </xf>
    <xf numFmtId="0" fontId="65" fillId="0" borderId="64" xfId="6" applyFont="1" applyBorder="1" applyAlignment="1">
      <alignment horizontal="center" vertical="center"/>
    </xf>
    <xf numFmtId="0" fontId="65" fillId="0" borderId="63" xfId="6" applyFont="1" applyBorder="1" applyAlignment="1">
      <alignment horizontal="center" vertical="center"/>
    </xf>
    <xf numFmtId="0" fontId="65" fillId="0" borderId="46" xfId="6" applyFont="1" applyBorder="1" applyAlignment="1">
      <alignment horizontal="center" vertical="center"/>
    </xf>
    <xf numFmtId="0" fontId="65" fillId="0" borderId="15" xfId="6" applyFont="1" applyBorder="1" applyAlignment="1">
      <alignment horizontal="center" vertical="center"/>
    </xf>
    <xf numFmtId="0" fontId="65" fillId="0" borderId="47" xfId="6" applyFont="1" applyBorder="1" applyAlignment="1">
      <alignment horizontal="center" vertical="center"/>
    </xf>
    <xf numFmtId="0" fontId="58" fillId="0" borderId="189" xfId="6" applyFont="1" applyBorder="1" applyAlignment="1">
      <alignment horizontal="left" vertical="center" wrapText="1"/>
    </xf>
    <xf numFmtId="0" fontId="58" fillId="0" borderId="190" xfId="6" applyFont="1" applyBorder="1" applyAlignment="1">
      <alignment horizontal="left" vertical="center" wrapText="1"/>
    </xf>
    <xf numFmtId="0" fontId="58" fillId="0" borderId="191" xfId="6" applyFont="1" applyBorder="1" applyAlignment="1">
      <alignment horizontal="left" vertical="center" wrapText="1"/>
    </xf>
    <xf numFmtId="0" fontId="58" fillId="0" borderId="192" xfId="6" applyFont="1" applyBorder="1">
      <alignment vertical="center"/>
    </xf>
    <xf numFmtId="0" fontId="58" fillId="0" borderId="193" xfId="6" applyFont="1" applyBorder="1">
      <alignment vertical="center"/>
    </xf>
    <xf numFmtId="0" fontId="58" fillId="0" borderId="194" xfId="6" applyFont="1" applyBorder="1">
      <alignment vertical="center"/>
    </xf>
    <xf numFmtId="0" fontId="58" fillId="0" borderId="40" xfId="6" applyFont="1" applyBorder="1" applyAlignment="1">
      <alignment horizontal="left" vertical="center"/>
    </xf>
    <xf numFmtId="0" fontId="58" fillId="0" borderId="42" xfId="6" applyFont="1" applyBorder="1" applyAlignment="1">
      <alignment horizontal="center" vertical="center" shrinkToFit="1"/>
    </xf>
    <xf numFmtId="0" fontId="58" fillId="0" borderId="43" xfId="6" applyFont="1" applyBorder="1" applyAlignment="1">
      <alignment horizontal="center" vertical="center" shrinkToFit="1"/>
    </xf>
    <xf numFmtId="0" fontId="58" fillId="0" borderId="44" xfId="6" applyFont="1" applyBorder="1" applyAlignment="1">
      <alignment horizontal="center" vertical="center" shrinkToFit="1"/>
    </xf>
    <xf numFmtId="190" fontId="58" fillId="0" borderId="42" xfId="6" applyNumberFormat="1" applyFont="1" applyBorder="1" applyAlignment="1">
      <alignment horizontal="center" vertical="center"/>
    </xf>
    <xf numFmtId="190" fontId="58" fillId="0" borderId="43" xfId="6" applyNumberFormat="1" applyFont="1" applyBorder="1" applyAlignment="1">
      <alignment horizontal="center" vertical="center"/>
    </xf>
    <xf numFmtId="190" fontId="58" fillId="0" borderId="44" xfId="6" applyNumberFormat="1" applyFont="1" applyBorder="1" applyAlignment="1">
      <alignment horizontal="center" vertical="center"/>
    </xf>
    <xf numFmtId="191" fontId="58" fillId="0" borderId="42" xfId="6" applyNumberFormat="1" applyFont="1" applyBorder="1" applyAlignment="1">
      <alignment horizontal="center" vertical="center"/>
    </xf>
    <xf numFmtId="191" fontId="58" fillId="0" borderId="43" xfId="6" applyNumberFormat="1" applyFont="1" applyBorder="1" applyAlignment="1">
      <alignment horizontal="center" vertical="center"/>
    </xf>
    <xf numFmtId="191" fontId="58" fillId="0" borderId="44" xfId="6" applyNumberFormat="1" applyFont="1" applyBorder="1" applyAlignment="1">
      <alignment horizontal="center" vertical="center"/>
    </xf>
    <xf numFmtId="192" fontId="58" fillId="0" borderId="42" xfId="6" applyNumberFormat="1" applyFont="1" applyBorder="1" applyAlignment="1">
      <alignment horizontal="center" vertical="center"/>
    </xf>
    <xf numFmtId="192" fontId="58" fillId="0" borderId="43" xfId="6" applyNumberFormat="1" applyFont="1" applyBorder="1" applyAlignment="1">
      <alignment horizontal="center" vertical="center"/>
    </xf>
    <xf numFmtId="192" fontId="58" fillId="0" borderId="44" xfId="6" applyNumberFormat="1" applyFont="1" applyBorder="1" applyAlignment="1">
      <alignment horizontal="center" vertical="center"/>
    </xf>
    <xf numFmtId="0" fontId="58" fillId="0" borderId="0" xfId="6" applyFont="1" applyBorder="1">
      <alignment vertical="center"/>
    </xf>
    <xf numFmtId="0" fontId="58" fillId="0" borderId="64" xfId="6" applyFont="1" applyBorder="1">
      <alignment vertical="center"/>
    </xf>
    <xf numFmtId="0" fontId="58" fillId="0" borderId="0" xfId="6" applyFont="1" applyBorder="1" applyAlignment="1">
      <alignment vertical="center" wrapText="1"/>
    </xf>
    <xf numFmtId="0" fontId="58" fillId="0" borderId="64" xfId="6" applyFont="1" applyBorder="1" applyAlignment="1">
      <alignment vertical="center" wrapText="1"/>
    </xf>
    <xf numFmtId="0" fontId="58" fillId="0" borderId="37" xfId="6" applyFont="1" applyBorder="1" applyAlignment="1">
      <alignment horizontal="distributed" vertical="center" indent="12"/>
    </xf>
    <xf numFmtId="0" fontId="58" fillId="0" borderId="38" xfId="6" applyFont="1" applyBorder="1" applyAlignment="1">
      <alignment horizontal="distributed" vertical="center" indent="12"/>
    </xf>
    <xf numFmtId="0" fontId="58" fillId="0" borderId="39" xfId="6" applyFont="1" applyBorder="1" applyAlignment="1">
      <alignment horizontal="distributed" vertical="center" indent="12"/>
    </xf>
    <xf numFmtId="0" fontId="58" fillId="0" borderId="0" xfId="6" applyFont="1" applyAlignment="1">
      <alignment horizontal="right" vertical="center"/>
    </xf>
    <xf numFmtId="0" fontId="59" fillId="0" borderId="0" xfId="6" applyFont="1" applyAlignment="1">
      <alignment vertical="center" wrapText="1"/>
    </xf>
    <xf numFmtId="0" fontId="59" fillId="0" borderId="15" xfId="6" applyFont="1" applyBorder="1" applyAlignment="1">
      <alignment vertical="center" wrapText="1"/>
    </xf>
    <xf numFmtId="0" fontId="58" fillId="0" borderId="0" xfId="6" applyFont="1">
      <alignment vertical="center"/>
    </xf>
    <xf numFmtId="0" fontId="64" fillId="0" borderId="0" xfId="6" applyFont="1" applyAlignment="1">
      <alignment horizontal="center" vertical="center"/>
    </xf>
    <xf numFmtId="0" fontId="58" fillId="0" borderId="0" xfId="6" applyFont="1" applyAlignment="1">
      <alignment horizontal="distributed" vertic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49" fontId="8" fillId="0" borderId="0" xfId="0" applyNumberFormat="1" applyFont="1" applyAlignment="1">
      <alignment horizontal="center"/>
    </xf>
    <xf numFmtId="0" fontId="8" fillId="0" borderId="0" xfId="0" applyFont="1" applyAlignment="1">
      <alignment horizontal="center"/>
    </xf>
    <xf numFmtId="0" fontId="4" fillId="0" borderId="0" xfId="0" applyFont="1" applyAlignment="1">
      <alignment horizontal="distributed" justifyLastLine="1"/>
    </xf>
    <xf numFmtId="0" fontId="7" fillId="0" borderId="0" xfId="0" applyFont="1" applyAlignment="1">
      <alignment horizontal="center" justifyLastLine="1"/>
    </xf>
    <xf numFmtId="176" fontId="3" fillId="0" borderId="0" xfId="0" applyNumberFormat="1" applyFont="1" applyBorder="1" applyAlignment="1">
      <alignment horizontal="center"/>
    </xf>
    <xf numFmtId="0" fontId="8" fillId="0" borderId="0" xfId="0" applyFont="1" applyBorder="1" applyAlignment="1">
      <alignment horizontal="left"/>
    </xf>
    <xf numFmtId="0" fontId="0" fillId="0" borderId="0" xfId="0" applyBorder="1" applyAlignment="1">
      <alignment horizontal="left"/>
    </xf>
    <xf numFmtId="49" fontId="8" fillId="0" borderId="0" xfId="0" applyNumberFormat="1" applyFont="1" applyFill="1" applyAlignment="1" applyProtection="1">
      <alignment horizontal="center" vertical="center" shrinkToFit="1" readingOrder="1"/>
      <protection locked="0"/>
    </xf>
    <xf numFmtId="0" fontId="8" fillId="0" borderId="0" xfId="0" applyNumberFormat="1" applyFont="1" applyFill="1" applyAlignment="1" applyProtection="1">
      <alignment horizontal="center" vertical="center" shrinkToFit="1" readingOrder="1"/>
      <protection locked="0"/>
    </xf>
    <xf numFmtId="0" fontId="9" fillId="0" borderId="0" xfId="0" applyFont="1" applyBorder="1" applyAlignment="1">
      <alignment horizontal="center" vertical="center"/>
    </xf>
    <xf numFmtId="0" fontId="8" fillId="0" borderId="4" xfId="0" applyFont="1" applyBorder="1" applyAlignment="1">
      <alignment horizontal="center"/>
    </xf>
    <xf numFmtId="0" fontId="0" fillId="0" borderId="0" xfId="0"/>
    <xf numFmtId="0" fontId="8" fillId="0" borderId="0" xfId="0" applyFont="1" applyBorder="1" applyAlignment="1">
      <alignment horizontal="justify" vertical="center"/>
    </xf>
    <xf numFmtId="38" fontId="15" fillId="0" borderId="19" xfId="1" applyFont="1" applyFill="1" applyBorder="1" applyAlignment="1">
      <alignment horizontal="center"/>
    </xf>
    <xf numFmtId="38" fontId="15" fillId="0" borderId="20" xfId="1" applyFont="1" applyFill="1" applyBorder="1" applyAlignment="1">
      <alignment horizontal="center"/>
    </xf>
    <xf numFmtId="38" fontId="15" fillId="0" borderId="21" xfId="1" applyFont="1" applyFill="1" applyBorder="1" applyAlignment="1">
      <alignment horizontal="center"/>
    </xf>
    <xf numFmtId="38" fontId="15" fillId="0" borderId="19" xfId="1" applyFont="1" applyFill="1" applyBorder="1" applyAlignment="1">
      <alignment horizontal="distributed" justifyLastLine="1"/>
    </xf>
    <xf numFmtId="0" fontId="15" fillId="0" borderId="20" xfId="0" applyFont="1" applyFill="1" applyBorder="1" applyAlignment="1">
      <alignment horizontal="distributed" justifyLastLine="1"/>
    </xf>
    <xf numFmtId="0" fontId="15" fillId="0" borderId="21" xfId="0" applyFont="1" applyFill="1" applyBorder="1" applyAlignment="1">
      <alignment horizontal="distributed" justifyLastLine="1"/>
    </xf>
    <xf numFmtId="38" fontId="15" fillId="0" borderId="29" xfId="1" applyFont="1" applyFill="1" applyBorder="1" applyAlignment="1">
      <alignment horizontal="center"/>
    </xf>
    <xf numFmtId="38" fontId="15" fillId="0" borderId="30" xfId="1" applyFont="1" applyFill="1" applyBorder="1" applyAlignment="1">
      <alignment horizontal="center"/>
    </xf>
    <xf numFmtId="38" fontId="15" fillId="0" borderId="31" xfId="1" applyFont="1" applyFill="1" applyBorder="1" applyAlignment="1">
      <alignment horizontal="center"/>
    </xf>
    <xf numFmtId="38" fontId="15" fillId="0" borderId="34" xfId="1" applyFont="1" applyFill="1" applyBorder="1" applyAlignment="1">
      <alignment horizontal="center"/>
    </xf>
    <xf numFmtId="38" fontId="15" fillId="0" borderId="29" xfId="1" applyFont="1" applyFill="1" applyBorder="1" applyAlignment="1">
      <alignment horizontal="distributed" justifyLastLine="1"/>
    </xf>
    <xf numFmtId="0" fontId="15" fillId="0" borderId="30" xfId="0" applyFont="1" applyFill="1" applyBorder="1" applyAlignment="1">
      <alignment horizontal="distributed" justifyLastLine="1"/>
    </xf>
    <xf numFmtId="0" fontId="15" fillId="0" borderId="31" xfId="0" applyFont="1" applyFill="1" applyBorder="1" applyAlignment="1">
      <alignment horizontal="distributed" justifyLastLine="1"/>
    </xf>
    <xf numFmtId="38" fontId="13" fillId="0" borderId="0" xfId="1" applyFont="1" applyFill="1" applyAlignment="1">
      <alignment horizontal="distributed" justifyLastLine="1"/>
    </xf>
    <xf numFmtId="0" fontId="13" fillId="0" borderId="0" xfId="0" applyFont="1" applyFill="1" applyAlignment="1">
      <alignment horizontal="distributed" justifyLastLine="1"/>
    </xf>
    <xf numFmtId="38" fontId="14" fillId="0" borderId="0" xfId="1" applyFont="1" applyFill="1" applyAlignment="1">
      <alignment horizontal="distributed"/>
    </xf>
    <xf numFmtId="38" fontId="14" fillId="0" borderId="15" xfId="1" applyFont="1" applyFill="1" applyBorder="1" applyAlignment="1">
      <alignment horizontal="distributed"/>
    </xf>
    <xf numFmtId="38" fontId="14" fillId="0" borderId="15" xfId="1" applyFont="1" applyFill="1" applyBorder="1" applyAlignment="1">
      <alignment horizontal="center"/>
    </xf>
    <xf numFmtId="38" fontId="14" fillId="2" borderId="0" xfId="1" applyFont="1" applyFill="1" applyBorder="1" applyAlignment="1">
      <alignment horizontal="left"/>
    </xf>
    <xf numFmtId="0" fontId="0" fillId="0" borderId="0" xfId="0" applyAlignment="1">
      <alignment horizontal="left"/>
    </xf>
    <xf numFmtId="38" fontId="15" fillId="0" borderId="16" xfId="1" applyFont="1" applyFill="1" applyBorder="1" applyAlignment="1">
      <alignment horizontal="distributed" justifyLastLine="1"/>
    </xf>
    <xf numFmtId="0" fontId="15" fillId="0" borderId="17" xfId="0" applyFont="1" applyFill="1" applyBorder="1" applyAlignment="1">
      <alignment horizontal="distributed" justifyLastLine="1"/>
    </xf>
    <xf numFmtId="0" fontId="15" fillId="0" borderId="18" xfId="0" applyFont="1" applyFill="1" applyBorder="1" applyAlignment="1">
      <alignment horizontal="distributed" justifyLastLine="1"/>
    </xf>
    <xf numFmtId="38" fontId="15" fillId="0" borderId="17" xfId="1" applyFont="1" applyFill="1" applyBorder="1" applyAlignment="1">
      <alignment horizontal="distributed" justifyLastLine="1"/>
    </xf>
    <xf numFmtId="38" fontId="15" fillId="0" borderId="18" xfId="1" applyFont="1" applyFill="1" applyBorder="1" applyAlignment="1">
      <alignment horizontal="distributed" justifyLastLine="1"/>
    </xf>
    <xf numFmtId="38" fontId="15" fillId="2" borderId="0" xfId="1" applyFont="1" applyFill="1" applyBorder="1" applyAlignment="1">
      <alignment horizontal="distributed" justifyLastLine="1"/>
    </xf>
    <xf numFmtId="38" fontId="15" fillId="0" borderId="27" xfId="1" applyFont="1" applyFill="1" applyBorder="1" applyAlignment="1">
      <alignment horizontal="center"/>
    </xf>
    <xf numFmtId="38" fontId="15" fillId="0" borderId="23" xfId="1" applyFont="1" applyFill="1" applyBorder="1" applyAlignment="1">
      <alignment horizontal="distributed"/>
    </xf>
    <xf numFmtId="38" fontId="15" fillId="0" borderId="24" xfId="1" applyFont="1" applyFill="1" applyBorder="1" applyAlignment="1">
      <alignment horizontal="distributed"/>
    </xf>
    <xf numFmtId="38" fontId="15" fillId="0" borderId="25" xfId="1" applyFont="1" applyFill="1" applyBorder="1" applyAlignment="1">
      <alignment horizontal="distributed"/>
    </xf>
    <xf numFmtId="0" fontId="15" fillId="0" borderId="19" xfId="1" applyNumberFormat="1" applyFont="1" applyFill="1" applyBorder="1" applyAlignment="1">
      <alignment horizontal="right"/>
    </xf>
    <xf numFmtId="0" fontId="15" fillId="0" borderId="20" xfId="1" applyNumberFormat="1" applyFont="1" applyFill="1" applyBorder="1" applyAlignment="1">
      <alignment horizontal="right"/>
    </xf>
    <xf numFmtId="0" fontId="15" fillId="0" borderId="23" xfId="1" applyNumberFormat="1" applyFont="1" applyFill="1" applyBorder="1" applyAlignment="1">
      <alignment horizontal="right"/>
    </xf>
    <xf numFmtId="0" fontId="15" fillId="0" borderId="24" xfId="1" applyNumberFormat="1" applyFont="1" applyFill="1" applyBorder="1" applyAlignment="1">
      <alignment horizontal="right"/>
    </xf>
    <xf numFmtId="41" fontId="15" fillId="0" borderId="19" xfId="1" applyNumberFormat="1" applyFont="1" applyFill="1" applyBorder="1" applyAlignment="1">
      <alignment horizontal="center" vertical="center"/>
    </xf>
    <xf numFmtId="41" fontId="15" fillId="0" borderId="20" xfId="1" applyNumberFormat="1" applyFont="1" applyFill="1" applyBorder="1" applyAlignment="1">
      <alignment horizontal="center" vertical="center"/>
    </xf>
    <xf numFmtId="41" fontId="15" fillId="0" borderId="21" xfId="1" applyNumberFormat="1" applyFont="1" applyFill="1" applyBorder="1" applyAlignment="1">
      <alignment horizontal="center" vertical="center"/>
    </xf>
    <xf numFmtId="38" fontId="15" fillId="0" borderId="19" xfId="1" applyFont="1" applyFill="1" applyBorder="1" applyAlignment="1">
      <alignment horizontal="right"/>
    </xf>
    <xf numFmtId="38" fontId="15" fillId="0" borderId="20" xfId="1" applyFont="1" applyFill="1" applyBorder="1" applyAlignment="1">
      <alignment horizontal="right"/>
    </xf>
    <xf numFmtId="38" fontId="15" fillId="0" borderId="38" xfId="1" applyFont="1" applyFill="1" applyBorder="1" applyAlignment="1">
      <alignment horizontal="right"/>
    </xf>
    <xf numFmtId="0" fontId="0" fillId="0" borderId="39" xfId="0" applyFill="1" applyBorder="1" applyAlignment="1">
      <alignment horizontal="right"/>
    </xf>
    <xf numFmtId="0" fontId="0" fillId="0" borderId="45" xfId="0" applyFill="1" applyBorder="1" applyAlignment="1">
      <alignment horizontal="right"/>
    </xf>
    <xf numFmtId="41" fontId="15" fillId="0" borderId="37" xfId="1" applyNumberFormat="1" applyFont="1" applyFill="1" applyBorder="1" applyAlignment="1">
      <alignment horizontal="center" vertical="center"/>
    </xf>
    <xf numFmtId="41" fontId="15" fillId="0" borderId="38" xfId="1" applyNumberFormat="1" applyFont="1" applyFill="1" applyBorder="1" applyAlignment="1">
      <alignment horizontal="center" vertical="center"/>
    </xf>
    <xf numFmtId="41" fontId="15" fillId="0" borderId="39" xfId="1" applyNumberFormat="1" applyFont="1" applyFill="1" applyBorder="1" applyAlignment="1">
      <alignment horizontal="center" vertical="center"/>
    </xf>
    <xf numFmtId="38" fontId="15" fillId="0" borderId="37" xfId="1" applyFont="1" applyFill="1" applyBorder="1" applyAlignment="1">
      <alignment horizontal="right"/>
    </xf>
    <xf numFmtId="38" fontId="15" fillId="0" borderId="37" xfId="1" applyFont="1" applyFill="1" applyBorder="1" applyAlignment="1">
      <alignment horizontal="distributed" justifyLastLine="1"/>
    </xf>
    <xf numFmtId="0" fontId="15" fillId="0" borderId="38" xfId="0" applyFont="1" applyFill="1" applyBorder="1" applyAlignment="1">
      <alignment horizontal="distributed" justifyLastLine="1"/>
    </xf>
    <xf numFmtId="0" fontId="15" fillId="0" borderId="39" xfId="0" applyFont="1" applyFill="1" applyBorder="1" applyAlignment="1">
      <alignment horizontal="distributed" justifyLastLine="1"/>
    </xf>
    <xf numFmtId="38" fontId="15" fillId="0" borderId="37" xfId="1" applyFont="1" applyFill="1" applyBorder="1" applyAlignment="1">
      <alignment horizontal="distributed"/>
    </xf>
    <xf numFmtId="0" fontId="15" fillId="0" borderId="38" xfId="0" applyFont="1" applyFill="1" applyBorder="1" applyAlignment="1">
      <alignment horizontal="distributed"/>
    </xf>
    <xf numFmtId="0" fontId="15" fillId="0" borderId="39" xfId="0" applyFont="1" applyFill="1" applyBorder="1" applyAlignment="1">
      <alignment horizontal="distributed"/>
    </xf>
    <xf numFmtId="38" fontId="15" fillId="0" borderId="43" xfId="1" applyFont="1" applyFill="1" applyBorder="1" applyAlignment="1">
      <alignment horizontal="right"/>
    </xf>
    <xf numFmtId="0" fontId="0" fillId="0" borderId="44" xfId="0" applyFill="1" applyBorder="1" applyAlignment="1">
      <alignment horizontal="right"/>
    </xf>
    <xf numFmtId="38" fontId="15" fillId="0" borderId="30" xfId="1" applyFont="1" applyFill="1" applyBorder="1" applyAlignment="1">
      <alignment horizontal="right"/>
    </xf>
    <xf numFmtId="0" fontId="0" fillId="0" borderId="31" xfId="0" applyFill="1" applyBorder="1" applyAlignment="1">
      <alignment horizontal="right"/>
    </xf>
    <xf numFmtId="38" fontId="15" fillId="0" borderId="42" xfId="1" applyFont="1" applyFill="1" applyBorder="1" applyAlignment="1">
      <alignment horizontal="right"/>
    </xf>
    <xf numFmtId="38" fontId="15" fillId="0" borderId="37" xfId="1" applyFont="1" applyFill="1" applyBorder="1" applyAlignment="1">
      <alignment horizontal="right" shrinkToFit="1"/>
    </xf>
    <xf numFmtId="38" fontId="15" fillId="0" borderId="38" xfId="1" applyFont="1" applyFill="1" applyBorder="1" applyAlignment="1">
      <alignment horizontal="right" shrinkToFit="1"/>
    </xf>
    <xf numFmtId="38" fontId="15" fillId="0" borderId="29" xfId="1" applyFont="1" applyFill="1" applyBorder="1" applyAlignment="1">
      <alignment horizontal="distributed"/>
    </xf>
    <xf numFmtId="38" fontId="15" fillId="0" borderId="30" xfId="1" applyFont="1" applyFill="1" applyBorder="1" applyAlignment="1">
      <alignment horizontal="distributed"/>
    </xf>
    <xf numFmtId="38" fontId="15" fillId="0" borderId="31" xfId="1" applyFont="1" applyFill="1" applyBorder="1" applyAlignment="1">
      <alignment horizontal="distributed"/>
    </xf>
    <xf numFmtId="38" fontId="15" fillId="0" borderId="29" xfId="1" applyFont="1" applyFill="1" applyBorder="1" applyAlignment="1">
      <alignment horizontal="right"/>
    </xf>
    <xf numFmtId="38" fontId="15" fillId="0" borderId="29" xfId="1" applyFont="1" applyFill="1" applyBorder="1" applyAlignment="1">
      <alignment horizontal="distributed" vertical="center" justifyLastLine="1"/>
    </xf>
    <xf numFmtId="0" fontId="17" fillId="0" borderId="30" xfId="0" applyFont="1" applyFill="1" applyBorder="1" applyAlignment="1">
      <alignment horizontal="distributed" vertical="center" justifyLastLine="1"/>
    </xf>
    <xf numFmtId="0" fontId="17" fillId="0" borderId="31" xfId="0" applyFont="1" applyFill="1" applyBorder="1" applyAlignment="1">
      <alignment horizontal="distributed" vertical="center" justifyLastLine="1"/>
    </xf>
    <xf numFmtId="38" fontId="15" fillId="0" borderId="29" xfId="1" applyFont="1" applyFill="1" applyBorder="1" applyAlignment="1">
      <alignment horizontal="right" shrinkToFit="1"/>
    </xf>
    <xf numFmtId="38" fontId="15" fillId="0" borderId="30" xfId="1" applyFont="1" applyFill="1" applyBorder="1" applyAlignment="1">
      <alignment horizontal="right" shrinkToFit="1"/>
    </xf>
    <xf numFmtId="38" fontId="15" fillId="0" borderId="15" xfId="1" applyFont="1" applyFill="1" applyBorder="1" applyAlignment="1">
      <alignment horizontal="right"/>
    </xf>
    <xf numFmtId="0" fontId="0" fillId="0" borderId="47" xfId="0" applyFill="1" applyBorder="1" applyAlignment="1">
      <alignment horizontal="right"/>
    </xf>
    <xf numFmtId="0" fontId="0" fillId="0" borderId="34" xfId="0" applyFill="1" applyBorder="1" applyAlignment="1">
      <alignment horizontal="right"/>
    </xf>
    <xf numFmtId="38" fontId="15" fillId="0" borderId="48" xfId="1" applyFont="1" applyFill="1" applyBorder="1" applyAlignment="1">
      <alignment horizontal="distributed" vertical="center" justifyLastLine="1"/>
    </xf>
    <xf numFmtId="38" fontId="15" fillId="0" borderId="30" xfId="1" applyFont="1" applyFill="1" applyBorder="1" applyAlignment="1">
      <alignment horizontal="distributed" justifyLastLine="1"/>
    </xf>
    <xf numFmtId="38" fontId="15" fillId="0" borderId="31" xfId="1" applyFont="1" applyFill="1" applyBorder="1" applyAlignment="1">
      <alignment horizontal="distributed" justifyLastLine="1"/>
    </xf>
    <xf numFmtId="38" fontId="15" fillId="0" borderId="34" xfId="1" applyFont="1" applyFill="1" applyBorder="1" applyAlignment="1">
      <alignment horizontal="distributed" justifyLastLine="1"/>
    </xf>
    <xf numFmtId="38" fontId="15" fillId="0" borderId="46" xfId="1" applyFont="1" applyFill="1" applyBorder="1" applyAlignment="1">
      <alignment horizontal="distributed" justifyLastLine="1"/>
    </xf>
    <xf numFmtId="0" fontId="15" fillId="0" borderId="15" xfId="0" applyFont="1" applyFill="1" applyBorder="1" applyAlignment="1">
      <alignment horizontal="distributed" justifyLastLine="1"/>
    </xf>
    <xf numFmtId="0" fontId="15" fillId="0" borderId="47" xfId="0" applyFont="1" applyFill="1" applyBorder="1" applyAlignment="1">
      <alignment horizontal="distributed" justifyLastLine="1"/>
    </xf>
    <xf numFmtId="0" fontId="0" fillId="0" borderId="21" xfId="0" applyFill="1" applyBorder="1" applyAlignment="1">
      <alignment horizontal="right"/>
    </xf>
    <xf numFmtId="0" fontId="0" fillId="0" borderId="27" xfId="0" applyFill="1" applyBorder="1" applyAlignment="1">
      <alignment horizontal="right"/>
    </xf>
    <xf numFmtId="38" fontId="15" fillId="0" borderId="37" xfId="1" applyFont="1" applyFill="1" applyBorder="1" applyAlignment="1">
      <alignment horizontal="distributed" vertical="center"/>
    </xf>
    <xf numFmtId="0" fontId="15" fillId="0" borderId="38" xfId="0" applyFont="1" applyFill="1" applyBorder="1" applyAlignment="1">
      <alignment horizontal="distributed" vertical="center"/>
    </xf>
    <xf numFmtId="0" fontId="15" fillId="0" borderId="39" xfId="0" applyFont="1" applyFill="1" applyBorder="1" applyAlignment="1">
      <alignment horizontal="distributed" vertical="center"/>
    </xf>
    <xf numFmtId="38" fontId="15" fillId="0" borderId="38" xfId="1" applyFont="1" applyFill="1" applyBorder="1" applyAlignment="1">
      <alignment horizontal="distributed" vertical="center"/>
    </xf>
    <xf numFmtId="38" fontId="15" fillId="0" borderId="39" xfId="1" applyFont="1" applyFill="1" applyBorder="1" applyAlignment="1">
      <alignment horizontal="distributed" vertical="center"/>
    </xf>
    <xf numFmtId="38" fontId="15" fillId="0" borderId="50" xfId="1" applyFont="1" applyFill="1" applyBorder="1" applyAlignment="1">
      <alignment vertical="top" textRotation="255" shrinkToFit="1"/>
    </xf>
    <xf numFmtId="38" fontId="15" fillId="0" borderId="33" xfId="1" applyFont="1" applyFill="1" applyBorder="1" applyAlignment="1">
      <alignment vertical="top" textRotation="255" shrinkToFit="1"/>
    </xf>
    <xf numFmtId="38" fontId="15" fillId="0" borderId="51" xfId="1" applyFont="1" applyFill="1" applyBorder="1" applyAlignment="1">
      <alignment vertical="top" textRotation="255" shrinkToFit="1"/>
    </xf>
    <xf numFmtId="38" fontId="19" fillId="0" borderId="37" xfId="1" applyFont="1" applyFill="1" applyBorder="1" applyAlignment="1">
      <alignment horizontal="distributed" vertical="center"/>
    </xf>
    <xf numFmtId="0" fontId="19" fillId="0" borderId="38" xfId="0" applyFont="1" applyFill="1" applyBorder="1" applyAlignment="1">
      <alignment horizontal="distributed" vertical="center"/>
    </xf>
    <xf numFmtId="0" fontId="19" fillId="0" borderId="39" xfId="0" applyFont="1" applyFill="1" applyBorder="1" applyAlignment="1">
      <alignment horizontal="distributed" vertical="center"/>
    </xf>
    <xf numFmtId="38" fontId="15" fillId="0" borderId="50" xfId="1" applyFont="1" applyFill="1" applyBorder="1" applyAlignment="1">
      <alignment vertical="top" textRotation="255"/>
    </xf>
    <xf numFmtId="0" fontId="15" fillId="0" borderId="33" xfId="0" applyFont="1" applyFill="1" applyBorder="1" applyAlignment="1">
      <alignment vertical="top" textRotation="255"/>
    </xf>
    <xf numFmtId="0" fontId="15" fillId="0" borderId="51" xfId="0" applyFont="1" applyFill="1" applyBorder="1" applyAlignment="1">
      <alignment vertical="top" textRotation="255"/>
    </xf>
    <xf numFmtId="38" fontId="15" fillId="0" borderId="29" xfId="1" applyFont="1" applyFill="1" applyBorder="1" applyAlignment="1"/>
    <xf numFmtId="0" fontId="0" fillId="0" borderId="30" xfId="0" applyBorder="1" applyAlignment="1"/>
    <xf numFmtId="38" fontId="15" fillId="0" borderId="52" xfId="1" applyFont="1" applyFill="1" applyBorder="1" applyAlignment="1">
      <alignment horizontal="distributed" vertical="center"/>
    </xf>
    <xf numFmtId="38" fontId="15" fillId="0" borderId="53" xfId="1" applyFont="1" applyFill="1" applyBorder="1" applyAlignment="1">
      <alignment horizontal="distributed" vertical="center"/>
    </xf>
    <xf numFmtId="38" fontId="15" fillId="0" borderId="0" xfId="1" applyFont="1" applyFill="1" applyBorder="1" applyAlignment="1"/>
    <xf numFmtId="38" fontId="15" fillId="0" borderId="55" xfId="1" applyFont="1" applyFill="1" applyBorder="1" applyAlignment="1">
      <alignment horizontal="distributed" vertical="center"/>
    </xf>
    <xf numFmtId="38" fontId="15" fillId="0" borderId="56" xfId="1" applyFont="1" applyFill="1" applyBorder="1" applyAlignment="1">
      <alignment horizontal="distributed" vertical="center"/>
    </xf>
    <xf numFmtId="38" fontId="15" fillId="0" borderId="57" xfId="1" applyFont="1" applyFill="1" applyBorder="1" applyAlignment="1">
      <alignment horizontal="distributed" vertical="center"/>
    </xf>
    <xf numFmtId="38" fontId="15" fillId="0" borderId="55" xfId="1" applyFont="1" applyFill="1" applyBorder="1" applyAlignment="1">
      <alignment horizontal="right"/>
    </xf>
    <xf numFmtId="38" fontId="15" fillId="0" borderId="56" xfId="1" applyFont="1" applyFill="1" applyBorder="1" applyAlignment="1">
      <alignment horizontal="right"/>
    </xf>
    <xf numFmtId="38" fontId="15" fillId="0" borderId="48" xfId="1" applyFont="1" applyFill="1" applyBorder="1" applyAlignment="1">
      <alignment horizontal="distributed" vertical="center"/>
    </xf>
    <xf numFmtId="38" fontId="15" fillId="0" borderId="30" xfId="1" applyFont="1" applyFill="1" applyBorder="1" applyAlignment="1">
      <alignment horizontal="distributed" vertical="center"/>
    </xf>
    <xf numFmtId="38" fontId="15" fillId="0" borderId="31" xfId="1" applyFont="1" applyFill="1" applyBorder="1" applyAlignment="1">
      <alignment horizontal="distributed" vertical="center"/>
    </xf>
    <xf numFmtId="0" fontId="0" fillId="0" borderId="57" xfId="0" applyFill="1" applyBorder="1" applyAlignment="1">
      <alignment horizontal="right"/>
    </xf>
    <xf numFmtId="38" fontId="15" fillId="0" borderId="29" xfId="1" applyFont="1" applyFill="1" applyBorder="1" applyAlignment="1">
      <alignment horizontal="distributed" vertical="center"/>
    </xf>
    <xf numFmtId="38" fontId="15" fillId="0" borderId="61" xfId="1" applyFont="1" applyFill="1" applyBorder="1" applyAlignment="1">
      <alignment horizontal="distributed" vertical="center"/>
    </xf>
    <xf numFmtId="38" fontId="15" fillId="0" borderId="61" xfId="1" applyFont="1" applyFill="1" applyBorder="1" applyAlignment="1"/>
    <xf numFmtId="38" fontId="15" fillId="0" borderId="58" xfId="1" applyFont="1" applyFill="1" applyBorder="1" applyAlignment="1">
      <alignment horizontal="distributed" vertical="center"/>
    </xf>
    <xf numFmtId="38" fontId="15" fillId="0" borderId="59" xfId="1" applyFont="1" applyFill="1" applyBorder="1" applyAlignment="1">
      <alignment horizontal="distributed" vertical="center"/>
    </xf>
    <xf numFmtId="38" fontId="15" fillId="0" borderId="60" xfId="1" applyFont="1" applyFill="1" applyBorder="1" applyAlignment="1">
      <alignment horizontal="distributed" vertical="center"/>
    </xf>
    <xf numFmtId="38" fontId="15" fillId="0" borderId="59" xfId="1" applyFont="1" applyFill="1" applyBorder="1" applyAlignment="1">
      <alignment horizontal="right"/>
    </xf>
    <xf numFmtId="0" fontId="0" fillId="0" borderId="60" xfId="0" applyFill="1" applyBorder="1" applyAlignment="1">
      <alignment horizontal="right"/>
    </xf>
    <xf numFmtId="41" fontId="15" fillId="0" borderId="63" xfId="1" applyNumberFormat="1" applyFont="1" applyFill="1" applyBorder="1" applyAlignment="1"/>
    <xf numFmtId="41" fontId="15" fillId="0" borderId="0" xfId="0" applyNumberFormat="1" applyFont="1" applyFill="1" applyAlignment="1"/>
    <xf numFmtId="41" fontId="15" fillId="0" borderId="64" xfId="0" applyNumberFormat="1" applyFont="1" applyFill="1" applyBorder="1" applyAlignment="1"/>
    <xf numFmtId="178" fontId="15" fillId="0" borderId="63" xfId="1" applyNumberFormat="1" applyFont="1" applyFill="1" applyBorder="1" applyAlignment="1">
      <alignment horizontal="right" vertical="center"/>
    </xf>
    <xf numFmtId="178" fontId="15" fillId="0" borderId="0" xfId="1" applyNumberFormat="1" applyFont="1" applyFill="1" applyBorder="1" applyAlignment="1">
      <alignment horizontal="right" vertical="center"/>
    </xf>
    <xf numFmtId="178" fontId="15" fillId="0" borderId="64" xfId="1" applyNumberFormat="1" applyFont="1" applyFill="1" applyBorder="1" applyAlignment="1">
      <alignment horizontal="right" vertical="center"/>
    </xf>
    <xf numFmtId="38" fontId="15" fillId="0" borderId="46" xfId="1" applyFont="1" applyFill="1" applyBorder="1" applyAlignment="1">
      <alignment horizontal="distributed" vertical="center" wrapText="1"/>
    </xf>
    <xf numFmtId="38" fontId="15" fillId="0" borderId="15" xfId="1" applyFont="1" applyFill="1" applyBorder="1" applyAlignment="1">
      <alignment horizontal="distributed" vertical="center" wrapText="1"/>
    </xf>
    <xf numFmtId="38" fontId="15" fillId="0" borderId="47" xfId="1" applyFont="1" applyFill="1" applyBorder="1" applyAlignment="1">
      <alignment horizontal="distributed" vertical="center" wrapText="1"/>
    </xf>
    <xf numFmtId="38" fontId="15" fillId="0" borderId="63" xfId="1" applyFont="1" applyFill="1" applyBorder="1" applyAlignment="1">
      <alignment horizontal="distributed" vertical="center" justifyLastLine="1"/>
    </xf>
    <xf numFmtId="38" fontId="15" fillId="0" borderId="0" xfId="1" applyFont="1" applyFill="1" applyBorder="1" applyAlignment="1">
      <alignment horizontal="distributed" vertical="center" justifyLastLine="1"/>
    </xf>
    <xf numFmtId="38" fontId="15" fillId="0" borderId="64" xfId="1" applyFont="1" applyFill="1" applyBorder="1" applyAlignment="1">
      <alignment horizontal="distributed" vertical="center" justifyLastLine="1"/>
    </xf>
    <xf numFmtId="178" fontId="15" fillId="0" borderId="63" xfId="1" applyNumberFormat="1" applyFont="1" applyFill="1" applyBorder="1" applyAlignment="1">
      <alignment horizontal="right"/>
    </xf>
    <xf numFmtId="178" fontId="15" fillId="0" borderId="0" xfId="0" applyNumberFormat="1" applyFont="1" applyFill="1" applyAlignment="1">
      <alignment horizontal="right"/>
    </xf>
    <xf numFmtId="178" fontId="15" fillId="0" borderId="64" xfId="0" applyNumberFormat="1" applyFont="1" applyFill="1" applyBorder="1" applyAlignment="1">
      <alignment horizontal="right"/>
    </xf>
    <xf numFmtId="38" fontId="15" fillId="0" borderId="15" xfId="1" applyFont="1" applyFill="1" applyBorder="1" applyAlignment="1">
      <alignment horizontal="distributed"/>
    </xf>
    <xf numFmtId="38" fontId="15" fillId="0" borderId="62" xfId="1" applyFont="1" applyFill="1" applyBorder="1" applyAlignment="1">
      <alignment horizontal="center" vertical="distributed" textRotation="255" justifyLastLine="1"/>
    </xf>
    <xf numFmtId="38" fontId="15" fillId="0" borderId="32" xfId="1" applyFont="1" applyFill="1" applyBorder="1" applyAlignment="1">
      <alignment horizontal="center" vertical="distributed" textRotation="255" justifyLastLine="1"/>
    </xf>
    <xf numFmtId="38" fontId="15" fillId="0" borderId="65" xfId="1" applyFont="1" applyFill="1" applyBorder="1" applyAlignment="1">
      <alignment horizontal="center" vertical="distributed" textRotation="255" justifyLastLine="1"/>
    </xf>
    <xf numFmtId="38" fontId="15" fillId="0" borderId="42" xfId="1" applyFont="1" applyFill="1" applyBorder="1" applyAlignment="1">
      <alignment horizontal="distributed" vertical="center" justifyLastLine="1"/>
    </xf>
    <xf numFmtId="38" fontId="15" fillId="0" borderId="43" xfId="1" applyFont="1" applyFill="1" applyBorder="1" applyAlignment="1">
      <alignment horizontal="distributed" vertical="center" justifyLastLine="1"/>
    </xf>
    <xf numFmtId="38" fontId="15" fillId="0" borderId="44" xfId="1" applyFont="1" applyFill="1" applyBorder="1" applyAlignment="1">
      <alignment horizontal="distributed" vertical="center" justifyLastLine="1"/>
    </xf>
    <xf numFmtId="178" fontId="15" fillId="0" borderId="63" xfId="1" applyNumberFormat="1" applyFont="1" applyFill="1" applyBorder="1" applyAlignment="1"/>
    <xf numFmtId="178" fontId="15" fillId="0" borderId="0" xfId="0" applyNumberFormat="1" applyFont="1" applyFill="1" applyAlignment="1"/>
    <xf numFmtId="178" fontId="15" fillId="0" borderId="64" xfId="0" applyNumberFormat="1" applyFont="1" applyFill="1" applyBorder="1" applyAlignment="1"/>
    <xf numFmtId="38" fontId="15" fillId="0" borderId="63" xfId="1" applyFont="1" applyFill="1" applyBorder="1" applyAlignment="1">
      <alignment horizontal="right"/>
    </xf>
    <xf numFmtId="38" fontId="15" fillId="0" borderId="0" xfId="1" applyFont="1" applyFill="1" applyBorder="1" applyAlignment="1">
      <alignment horizontal="right"/>
    </xf>
    <xf numFmtId="38" fontId="15" fillId="0" borderId="64" xfId="1" applyFont="1" applyFill="1" applyBorder="1" applyAlignment="1">
      <alignment horizontal="right"/>
    </xf>
    <xf numFmtId="0" fontId="10" fillId="0" borderId="35" xfId="0" applyFont="1" applyFill="1" applyBorder="1" applyAlignment="1">
      <alignment horizontal="center" vertical="center"/>
    </xf>
    <xf numFmtId="0" fontId="10" fillId="0" borderId="19" xfId="0" applyFont="1" applyFill="1" applyBorder="1" applyAlignment="1">
      <alignment horizontal="distributed" vertical="center" justifyLastLine="1"/>
    </xf>
    <xf numFmtId="0" fontId="10" fillId="0" borderId="20" xfId="0" applyFont="1" applyFill="1" applyBorder="1" applyAlignment="1">
      <alignment horizontal="distributed" vertical="center" justifyLastLine="1"/>
    </xf>
    <xf numFmtId="0" fontId="10" fillId="0" borderId="21" xfId="0" applyFont="1" applyFill="1" applyBorder="1" applyAlignment="1">
      <alignment horizontal="distributed" vertical="center" justifyLastLine="1"/>
    </xf>
    <xf numFmtId="0" fontId="10" fillId="0" borderId="27" xfId="0" applyFont="1" applyFill="1" applyBorder="1" applyAlignment="1">
      <alignment horizontal="distributed" vertical="center" justifyLastLine="1"/>
    </xf>
    <xf numFmtId="0" fontId="10" fillId="0" borderId="21" xfId="0" applyFont="1" applyFill="1" applyBorder="1" applyAlignment="1">
      <alignment horizontal="center" vertical="center"/>
    </xf>
    <xf numFmtId="0" fontId="10" fillId="0" borderId="40" xfId="0" applyFont="1" applyFill="1" applyBorder="1" applyAlignment="1">
      <alignment horizontal="center" vertical="center"/>
    </xf>
    <xf numFmtId="0" fontId="21" fillId="0" borderId="33" xfId="0" applyFont="1" applyFill="1" applyBorder="1" applyAlignment="1">
      <alignment vertical="distributed" textRotation="255" justifyLastLine="1"/>
    </xf>
    <xf numFmtId="0" fontId="17" fillId="0" borderId="33" xfId="0" applyFont="1" applyFill="1" applyBorder="1" applyAlignment="1">
      <alignment vertical="distributed" textRotation="255" justifyLastLine="1"/>
    </xf>
    <xf numFmtId="0" fontId="17" fillId="0" borderId="77" xfId="0" applyFont="1" applyFill="1" applyBorder="1" applyAlignment="1">
      <alignment vertical="distributed" textRotation="255" justifyLastLine="1"/>
    </xf>
    <xf numFmtId="49" fontId="10" fillId="0" borderId="46"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47" xfId="0" applyNumberFormat="1" applyFont="1" applyFill="1" applyBorder="1" applyAlignment="1">
      <alignment horizontal="distributed" vertical="center"/>
    </xf>
    <xf numFmtId="40" fontId="15" fillId="0" borderId="47" xfId="1" applyNumberFormat="1" applyFont="1" applyFill="1" applyBorder="1" applyAlignment="1">
      <alignment horizontal="right"/>
    </xf>
    <xf numFmtId="40" fontId="15" fillId="0" borderId="65" xfId="1" applyNumberFormat="1" applyFont="1" applyFill="1" applyBorder="1" applyAlignment="1">
      <alignment horizontal="right"/>
    </xf>
    <xf numFmtId="0" fontId="10" fillId="0" borderId="22" xfId="0" applyFont="1" applyFill="1" applyBorder="1" applyAlignment="1">
      <alignment horizontal="distributed" vertical="center"/>
    </xf>
    <xf numFmtId="0" fontId="10" fillId="0" borderId="66" xfId="0" applyFont="1" applyFill="1" applyBorder="1" applyAlignment="1">
      <alignment horizontal="distributed" vertical="center"/>
    </xf>
    <xf numFmtId="0" fontId="10" fillId="0" borderId="37" xfId="0" applyFont="1" applyFill="1" applyBorder="1" applyAlignment="1">
      <alignment horizontal="distributed" vertical="center" justifyLastLine="1"/>
    </xf>
    <xf numFmtId="0" fontId="10" fillId="0" borderId="38" xfId="0" applyFont="1" applyFill="1" applyBorder="1" applyAlignment="1">
      <alignment horizontal="distributed" vertical="center" justifyLastLine="1"/>
    </xf>
    <xf numFmtId="0" fontId="10" fillId="0" borderId="40" xfId="0" applyNumberFormat="1" applyFont="1" applyFill="1" applyBorder="1" applyAlignment="1">
      <alignment horizontal="right" vertical="center"/>
    </xf>
    <xf numFmtId="180" fontId="10" fillId="0" borderId="40" xfId="1" applyNumberFormat="1" applyFont="1" applyFill="1" applyBorder="1" applyAlignment="1">
      <alignment horizontal="right"/>
    </xf>
    <xf numFmtId="180" fontId="10" fillId="0" borderId="68" xfId="1" applyNumberFormat="1" applyFont="1" applyFill="1" applyBorder="1" applyAlignment="1">
      <alignment horizontal="right"/>
    </xf>
    <xf numFmtId="38" fontId="10" fillId="0" borderId="37" xfId="0" applyNumberFormat="1"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39" xfId="0" applyNumberFormat="1" applyFont="1" applyFill="1" applyBorder="1" applyAlignment="1">
      <alignment horizontal="right" vertical="center"/>
    </xf>
    <xf numFmtId="181" fontId="10" fillId="0" borderId="63" xfId="1" applyNumberFormat="1" applyFont="1" applyFill="1" applyBorder="1" applyAlignment="1">
      <alignment horizontal="right"/>
    </xf>
    <xf numFmtId="181" fontId="10" fillId="0" borderId="0" xfId="1" applyNumberFormat="1" applyFont="1" applyFill="1" applyBorder="1" applyAlignment="1">
      <alignment horizontal="right"/>
    </xf>
    <xf numFmtId="180" fontId="10" fillId="0" borderId="65" xfId="1" applyNumberFormat="1" applyFont="1" applyFill="1" applyBorder="1" applyAlignment="1">
      <alignment horizontal="right"/>
    </xf>
    <xf numFmtId="180" fontId="10" fillId="0" borderId="69" xfId="1" applyNumberFormat="1" applyFont="1" applyFill="1" applyBorder="1" applyAlignment="1">
      <alignment horizontal="right"/>
    </xf>
    <xf numFmtId="0" fontId="10" fillId="0" borderId="40" xfId="0" applyNumberFormat="1" applyFont="1" applyFill="1" applyBorder="1" applyAlignment="1">
      <alignment horizontal="right"/>
    </xf>
    <xf numFmtId="40" fontId="15" fillId="0" borderId="39" xfId="1" applyNumberFormat="1" applyFont="1" applyFill="1" applyBorder="1" applyAlignment="1">
      <alignment horizontal="right"/>
    </xf>
    <xf numFmtId="40" fontId="15" fillId="0" borderId="40" xfId="1" applyNumberFormat="1" applyFont="1" applyFill="1" applyBorder="1" applyAlignment="1">
      <alignment horizontal="right"/>
    </xf>
    <xf numFmtId="0" fontId="10" fillId="0" borderId="39" xfId="0" applyNumberFormat="1" applyFont="1" applyFill="1" applyBorder="1" applyAlignment="1">
      <alignment horizontal="right"/>
    </xf>
    <xf numFmtId="40" fontId="15" fillId="0" borderId="62" xfId="1" applyNumberFormat="1" applyFont="1" applyFill="1" applyBorder="1" applyAlignment="1">
      <alignment horizontal="right"/>
    </xf>
    <xf numFmtId="0" fontId="10" fillId="0" borderId="37" xfId="0" applyNumberFormat="1" applyFont="1" applyFill="1" applyBorder="1" applyAlignment="1">
      <alignment horizontal="right" vertical="center"/>
    </xf>
    <xf numFmtId="180" fontId="10" fillId="0" borderId="71" xfId="1" applyNumberFormat="1" applyFont="1" applyFill="1" applyBorder="1" applyAlignment="1">
      <alignment horizontal="right"/>
    </xf>
    <xf numFmtId="180" fontId="10" fillId="0" borderId="72" xfId="1" applyNumberFormat="1" applyFont="1" applyFill="1" applyBorder="1" applyAlignment="1">
      <alignment horizontal="right"/>
    </xf>
    <xf numFmtId="180" fontId="10" fillId="0" borderId="75" xfId="0" applyNumberFormat="1" applyFont="1" applyFill="1" applyBorder="1" applyAlignment="1">
      <alignment horizontal="right"/>
    </xf>
    <xf numFmtId="0" fontId="10" fillId="0" borderId="73" xfId="0" applyFont="1" applyFill="1" applyBorder="1" applyAlignment="1">
      <alignment horizontal="distributed" vertical="center"/>
    </xf>
    <xf numFmtId="0" fontId="10" fillId="0" borderId="59" xfId="0" applyFont="1" applyFill="1" applyBorder="1" applyAlignment="1">
      <alignment horizontal="distributed" vertical="center"/>
    </xf>
    <xf numFmtId="0" fontId="10" fillId="0" borderId="60" xfId="0" applyFont="1" applyFill="1" applyBorder="1" applyAlignment="1">
      <alignment horizontal="distributed" vertical="center"/>
    </xf>
    <xf numFmtId="180" fontId="10" fillId="0" borderId="60" xfId="0" applyNumberFormat="1" applyFont="1" applyFill="1" applyBorder="1" applyAlignment="1">
      <alignment horizontal="right"/>
    </xf>
    <xf numFmtId="180" fontId="10" fillId="0" borderId="76" xfId="0" applyNumberFormat="1" applyFont="1" applyFill="1" applyBorder="1" applyAlignment="1">
      <alignment horizontal="right"/>
    </xf>
    <xf numFmtId="38" fontId="10" fillId="0" borderId="29" xfId="0" applyNumberFormat="1"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1" xfId="0" applyFont="1" applyFill="1" applyBorder="1" applyAlignment="1">
      <alignment horizontal="distributed" vertical="center"/>
    </xf>
    <xf numFmtId="40" fontId="15" fillId="0" borderId="44" xfId="1" applyNumberFormat="1" applyFont="1" applyFill="1" applyBorder="1" applyAlignment="1">
      <alignment horizontal="right"/>
    </xf>
    <xf numFmtId="180" fontId="10" fillId="0" borderId="65" xfId="0" applyNumberFormat="1" applyFont="1" applyFill="1" applyBorder="1" applyAlignment="1">
      <alignment horizontal="right"/>
    </xf>
    <xf numFmtId="180" fontId="10" fillId="0" borderId="47" xfId="0" applyNumberFormat="1" applyFont="1" applyFill="1" applyBorder="1" applyAlignment="1">
      <alignment horizontal="right"/>
    </xf>
    <xf numFmtId="0" fontId="10" fillId="0" borderId="29" xfId="0" applyFont="1" applyFill="1" applyBorder="1" applyAlignment="1">
      <alignment horizontal="distributed" vertical="center" justifyLastLine="1"/>
    </xf>
    <xf numFmtId="0" fontId="10" fillId="0" borderId="30" xfId="0" applyFont="1" applyFill="1" applyBorder="1" applyAlignment="1">
      <alignment horizontal="distributed" vertical="center" justifyLastLine="1"/>
    </xf>
    <xf numFmtId="0" fontId="10" fillId="0" borderId="31" xfId="0" applyFont="1" applyFill="1" applyBorder="1" applyAlignment="1">
      <alignment horizontal="distributed" vertical="center" justifyLastLine="1"/>
    </xf>
    <xf numFmtId="183" fontId="10" fillId="0" borderId="31" xfId="0" applyNumberFormat="1" applyFont="1" applyFill="1" applyBorder="1" applyAlignment="1">
      <alignment horizontal="right"/>
    </xf>
    <xf numFmtId="183" fontId="10" fillId="0" borderId="28" xfId="0" applyNumberFormat="1" applyFont="1" applyFill="1" applyBorder="1" applyAlignment="1">
      <alignment horizontal="right"/>
    </xf>
    <xf numFmtId="178" fontId="10" fillId="0" borderId="28" xfId="0" applyNumberFormat="1" applyFont="1" applyFill="1" applyBorder="1" applyAlignment="1">
      <alignment horizontal="right"/>
    </xf>
    <xf numFmtId="178" fontId="10" fillId="0" borderId="78" xfId="0" applyNumberFormat="1" applyFont="1" applyFill="1" applyBorder="1" applyAlignment="1">
      <alignment horizontal="right"/>
    </xf>
    <xf numFmtId="3" fontId="10" fillId="2" borderId="24" xfId="0" applyNumberFormat="1" applyFont="1" applyFill="1" applyBorder="1" applyAlignment="1">
      <alignment horizontal="right"/>
    </xf>
    <xf numFmtId="180" fontId="10" fillId="0" borderId="69" xfId="0" applyNumberFormat="1" applyFont="1" applyFill="1" applyBorder="1" applyAlignment="1">
      <alignment horizontal="right"/>
    </xf>
    <xf numFmtId="0" fontId="10" fillId="0" borderId="39" xfId="0" applyFont="1" applyFill="1" applyBorder="1" applyAlignment="1">
      <alignment horizontal="distributed" vertical="center" justifyLastLine="1"/>
    </xf>
    <xf numFmtId="185" fontId="10" fillId="0" borderId="40" xfId="0" applyNumberFormat="1" applyFont="1" applyFill="1" applyBorder="1" applyAlignment="1">
      <alignment horizontal="right" vertical="center"/>
    </xf>
    <xf numFmtId="185" fontId="10" fillId="0" borderId="68" xfId="0" applyNumberFormat="1" applyFont="1" applyFill="1" applyBorder="1" applyAlignment="1">
      <alignment horizontal="right" vertical="center"/>
    </xf>
    <xf numFmtId="180" fontId="10" fillId="0" borderId="41" xfId="0" applyNumberFormat="1" applyFont="1" applyFill="1" applyBorder="1" applyAlignment="1">
      <alignment horizontal="right" vertical="center"/>
    </xf>
    <xf numFmtId="180" fontId="10" fillId="0" borderId="37"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0" fontId="23" fillId="0" borderId="0" xfId="0" applyFont="1" applyFill="1" applyBorder="1" applyAlignment="1">
      <alignment horizontal="distributed" vertical="center"/>
    </xf>
    <xf numFmtId="0" fontId="0" fillId="0" borderId="0" xfId="0" applyBorder="1" applyAlignment="1"/>
    <xf numFmtId="0" fontId="10" fillId="0" borderId="23" xfId="0" applyFont="1" applyFill="1" applyBorder="1" applyAlignment="1">
      <alignment horizontal="distributed" vertical="center" justifyLastLine="1"/>
    </xf>
    <xf numFmtId="0" fontId="10" fillId="0" borderId="79" xfId="0" applyFont="1" applyFill="1" applyBorder="1" applyAlignment="1">
      <alignment horizontal="distributed" vertical="center" justifyLastLine="1"/>
    </xf>
    <xf numFmtId="0" fontId="10" fillId="0" borderId="20" xfId="0" applyFont="1" applyFill="1" applyBorder="1" applyAlignment="1">
      <alignment horizontal="center" vertical="center"/>
    </xf>
    <xf numFmtId="180" fontId="10" fillId="0" borderId="39" xfId="0" applyNumberFormat="1" applyFont="1" applyFill="1" applyBorder="1" applyAlignment="1">
      <alignment horizontal="right" vertical="center"/>
    </xf>
    <xf numFmtId="180" fontId="10" fillId="0" borderId="40" xfId="1" applyNumberFormat="1" applyFont="1" applyFill="1" applyBorder="1" applyAlignment="1">
      <alignment horizontal="right" vertical="center"/>
    </xf>
    <xf numFmtId="180" fontId="10" fillId="0" borderId="68" xfId="1" applyNumberFormat="1" applyFont="1" applyFill="1" applyBorder="1" applyAlignment="1">
      <alignment horizontal="right" vertical="center"/>
    </xf>
    <xf numFmtId="0" fontId="10" fillId="0" borderId="35" xfId="0" applyFont="1" applyFill="1" applyBorder="1" applyAlignment="1">
      <alignment horizontal="distributed" vertical="center"/>
    </xf>
    <xf numFmtId="0" fontId="10" fillId="0" borderId="80" xfId="0" applyFont="1" applyFill="1" applyBorder="1" applyAlignment="1">
      <alignment horizontal="distributed" vertical="center"/>
    </xf>
    <xf numFmtId="0" fontId="10" fillId="0" borderId="50" xfId="0" applyFont="1" applyFill="1" applyBorder="1" applyAlignment="1">
      <alignment horizontal="center" vertical="distributed" textRotation="255" justifyLastLine="1"/>
    </xf>
    <xf numFmtId="0" fontId="10" fillId="0" borderId="33" xfId="0" applyFont="1" applyFill="1" applyBorder="1" applyAlignment="1">
      <alignment horizontal="center" vertical="distributed" textRotation="255" justifyLastLine="1"/>
    </xf>
    <xf numFmtId="0" fontId="10" fillId="0" borderId="77" xfId="0" applyFont="1" applyFill="1" applyBorder="1" applyAlignment="1">
      <alignment horizontal="center" vertical="distributed" textRotation="255" justifyLastLine="1"/>
    </xf>
    <xf numFmtId="185" fontId="10" fillId="0" borderId="35" xfId="0" applyNumberFormat="1" applyFont="1" applyFill="1" applyBorder="1" applyAlignment="1">
      <alignment horizontal="right" vertical="center"/>
    </xf>
    <xf numFmtId="185" fontId="10" fillId="0" borderId="19" xfId="0" applyNumberFormat="1" applyFont="1" applyFill="1" applyBorder="1" applyAlignment="1">
      <alignment horizontal="right" vertical="center"/>
    </xf>
    <xf numFmtId="0" fontId="10" fillId="0" borderId="37" xfId="0" applyFont="1" applyFill="1" applyBorder="1" applyAlignment="1">
      <alignment horizontal="distributed" vertical="center"/>
    </xf>
    <xf numFmtId="41" fontId="10" fillId="0" borderId="64" xfId="0" applyNumberFormat="1" applyFont="1" applyFill="1" applyBorder="1" applyAlignment="1">
      <alignment horizontal="right" vertical="center"/>
    </xf>
    <xf numFmtId="41" fontId="10" fillId="0" borderId="63" xfId="0" applyNumberFormat="1" applyFont="1" applyFill="1" applyBorder="1" applyAlignment="1">
      <alignment horizontal="right" vertical="center"/>
    </xf>
    <xf numFmtId="180" fontId="10" fillId="0" borderId="28" xfId="0" applyNumberFormat="1" applyFont="1" applyFill="1" applyBorder="1" applyAlignment="1">
      <alignment vertical="center"/>
    </xf>
    <xf numFmtId="180" fontId="10" fillId="0" borderId="78" xfId="0" applyNumberFormat="1" applyFont="1" applyFill="1" applyBorder="1" applyAlignment="1">
      <alignment vertical="center"/>
    </xf>
    <xf numFmtId="0" fontId="10" fillId="0" borderId="29" xfId="0" applyFont="1" applyFill="1" applyBorder="1" applyAlignment="1">
      <alignment horizontal="distributed" vertical="center"/>
    </xf>
    <xf numFmtId="185" fontId="10" fillId="0" borderId="28" xfId="0" applyNumberFormat="1" applyFont="1" applyFill="1" applyBorder="1" applyAlignment="1">
      <alignment horizontal="right" vertical="center"/>
    </xf>
    <xf numFmtId="185" fontId="10" fillId="0" borderId="78" xfId="0" applyNumberFormat="1" applyFont="1" applyFill="1" applyBorder="1" applyAlignment="1">
      <alignment horizontal="right" vertical="center"/>
    </xf>
    <xf numFmtId="180" fontId="10" fillId="0" borderId="31" xfId="0" applyNumberFormat="1" applyFont="1" applyFill="1" applyBorder="1" applyAlignment="1">
      <alignment vertical="center"/>
    </xf>
    <xf numFmtId="38" fontId="15" fillId="3" borderId="29" xfId="1" applyFont="1" applyFill="1" applyBorder="1" applyAlignment="1">
      <alignment horizontal="center"/>
    </xf>
    <xf numFmtId="38" fontId="15" fillId="3" borderId="30" xfId="1" applyFont="1" applyFill="1" applyBorder="1" applyAlignment="1">
      <alignment horizontal="center"/>
    </xf>
    <xf numFmtId="38" fontId="15" fillId="3" borderId="34" xfId="1" applyFont="1" applyFill="1" applyBorder="1" applyAlignment="1">
      <alignment horizontal="center"/>
    </xf>
    <xf numFmtId="38" fontId="15" fillId="3" borderId="31" xfId="1" applyFont="1" applyFill="1" applyBorder="1" applyAlignment="1">
      <alignment horizontal="center"/>
    </xf>
    <xf numFmtId="38" fontId="15" fillId="3" borderId="19" xfId="1" applyFont="1" applyFill="1" applyBorder="1" applyAlignment="1">
      <alignment horizontal="center"/>
    </xf>
    <xf numFmtId="38" fontId="15" fillId="3" borderId="20" xfId="1" applyFont="1" applyFill="1" applyBorder="1" applyAlignment="1">
      <alignment horizontal="center"/>
    </xf>
    <xf numFmtId="38" fontId="15" fillId="3" borderId="21" xfId="1" applyFont="1" applyFill="1" applyBorder="1" applyAlignment="1">
      <alignment horizontal="center"/>
    </xf>
    <xf numFmtId="38" fontId="15" fillId="3" borderId="27" xfId="1" applyFont="1" applyFill="1" applyBorder="1" applyAlignment="1">
      <alignment horizontal="center"/>
    </xf>
    <xf numFmtId="0" fontId="15" fillId="3" borderId="19" xfId="1" applyNumberFormat="1" applyFont="1" applyFill="1" applyBorder="1" applyAlignment="1">
      <alignment horizontal="right"/>
    </xf>
    <xf numFmtId="0" fontId="15" fillId="3" borderId="20" xfId="1" applyNumberFormat="1" applyFont="1" applyFill="1" applyBorder="1" applyAlignment="1">
      <alignment horizontal="right"/>
    </xf>
    <xf numFmtId="38" fontId="15" fillId="3" borderId="38" xfId="1" applyFont="1" applyFill="1" applyBorder="1" applyAlignment="1">
      <alignment horizontal="right"/>
    </xf>
    <xf numFmtId="0" fontId="0" fillId="3" borderId="39" xfId="0" applyFill="1" applyBorder="1" applyAlignment="1">
      <alignment horizontal="right"/>
    </xf>
    <xf numFmtId="38" fontId="15" fillId="3" borderId="43" xfId="1" applyFont="1" applyFill="1" applyBorder="1" applyAlignment="1">
      <alignment horizontal="right"/>
    </xf>
    <xf numFmtId="0" fontId="0" fillId="3" borderId="44" xfId="0" applyFill="1" applyBorder="1" applyAlignment="1">
      <alignment horizontal="right"/>
    </xf>
    <xf numFmtId="38" fontId="15" fillId="3" borderId="20" xfId="1" applyFont="1" applyFill="1" applyBorder="1" applyAlignment="1">
      <alignment horizontal="right"/>
    </xf>
    <xf numFmtId="0" fontId="0" fillId="3" borderId="21" xfId="0" applyFill="1" applyBorder="1" applyAlignment="1">
      <alignment horizontal="right"/>
    </xf>
    <xf numFmtId="49" fontId="10" fillId="3" borderId="46" xfId="0" applyNumberFormat="1" applyFont="1" applyFill="1" applyBorder="1" applyAlignment="1">
      <alignment horizontal="distributed" vertical="center"/>
    </xf>
    <xf numFmtId="49" fontId="10" fillId="3" borderId="15" xfId="0" applyNumberFormat="1" applyFont="1" applyFill="1" applyBorder="1" applyAlignment="1">
      <alignment horizontal="distributed" vertical="center"/>
    </xf>
    <xf numFmtId="49" fontId="10" fillId="3" borderId="47" xfId="0" applyNumberFormat="1" applyFont="1" applyFill="1" applyBorder="1" applyAlignment="1">
      <alignment horizontal="distributed" vertical="center"/>
    </xf>
    <xf numFmtId="0" fontId="10" fillId="3" borderId="40" xfId="0" applyNumberFormat="1" applyFont="1" applyFill="1" applyBorder="1" applyAlignment="1">
      <alignment horizontal="right" vertical="center"/>
    </xf>
    <xf numFmtId="38" fontId="10" fillId="3" borderId="37" xfId="0" applyNumberFormat="1" applyFont="1" applyFill="1" applyBorder="1" applyAlignment="1">
      <alignment horizontal="distributed" vertical="center"/>
    </xf>
    <xf numFmtId="0" fontId="10" fillId="3" borderId="38" xfId="0" applyFont="1" applyFill="1" applyBorder="1" applyAlignment="1">
      <alignment horizontal="distributed" vertical="center"/>
    </xf>
    <xf numFmtId="0" fontId="10" fillId="3" borderId="39" xfId="0" applyFont="1" applyFill="1" applyBorder="1" applyAlignment="1">
      <alignment horizontal="distributed" vertical="center"/>
    </xf>
    <xf numFmtId="0" fontId="10" fillId="3" borderId="39" xfId="0" applyNumberFormat="1" applyFont="1" applyFill="1" applyBorder="1" applyAlignment="1">
      <alignment horizontal="right" vertical="center"/>
    </xf>
    <xf numFmtId="0" fontId="10" fillId="3" borderId="40" xfId="0" applyNumberFormat="1" applyFont="1" applyFill="1" applyBorder="1" applyAlignment="1">
      <alignment horizontal="right"/>
    </xf>
    <xf numFmtId="0" fontId="10" fillId="3" borderId="39" xfId="0" applyNumberFormat="1" applyFont="1" applyFill="1" applyBorder="1" applyAlignment="1">
      <alignment horizontal="right"/>
    </xf>
    <xf numFmtId="0" fontId="10" fillId="3" borderId="37" xfId="0" applyNumberFormat="1" applyFont="1" applyFill="1" applyBorder="1" applyAlignment="1">
      <alignment horizontal="right" vertical="center"/>
    </xf>
    <xf numFmtId="38" fontId="10" fillId="3" borderId="29" xfId="0" applyNumberFormat="1" applyFont="1" applyFill="1" applyBorder="1" applyAlignment="1">
      <alignment horizontal="distributed" vertical="center"/>
    </xf>
    <xf numFmtId="0" fontId="10" fillId="3" borderId="30" xfId="0" applyFont="1" applyFill="1" applyBorder="1" applyAlignment="1">
      <alignment horizontal="distributed" vertical="center"/>
    </xf>
    <xf numFmtId="0" fontId="10" fillId="3" borderId="31" xfId="0" applyFont="1" applyFill="1" applyBorder="1" applyAlignment="1">
      <alignment horizontal="distributed" vertical="center"/>
    </xf>
    <xf numFmtId="184" fontId="10" fillId="0" borderId="24" xfId="0" applyNumberFormat="1" applyFont="1" applyFill="1" applyBorder="1" applyAlignment="1">
      <alignment horizontal="center"/>
    </xf>
    <xf numFmtId="180" fontId="10" fillId="3" borderId="41" xfId="0" applyNumberFormat="1" applyFont="1" applyFill="1" applyBorder="1" applyAlignment="1">
      <alignment horizontal="right" vertical="center"/>
    </xf>
    <xf numFmtId="180" fontId="10" fillId="3" borderId="37" xfId="0" applyNumberFormat="1" applyFont="1" applyFill="1" applyBorder="1" applyAlignment="1">
      <alignment horizontal="right" vertical="center"/>
    </xf>
    <xf numFmtId="180" fontId="10" fillId="3" borderId="40" xfId="0" applyNumberFormat="1" applyFont="1" applyFill="1" applyBorder="1" applyAlignment="1">
      <alignment horizontal="right" vertical="center"/>
    </xf>
    <xf numFmtId="180" fontId="10" fillId="3" borderId="39" xfId="0" applyNumberFormat="1" applyFont="1" applyFill="1" applyBorder="1" applyAlignment="1">
      <alignment horizontal="right" vertical="center"/>
    </xf>
    <xf numFmtId="0" fontId="38" fillId="0" borderId="37" xfId="2" applyBorder="1" applyAlignment="1">
      <alignment horizontal="center" vertical="center"/>
    </xf>
    <xf numFmtId="0" fontId="38" fillId="0" borderId="39" xfId="2" applyBorder="1" applyAlignment="1">
      <alignment horizontal="center" vertical="center"/>
    </xf>
    <xf numFmtId="0" fontId="40" fillId="0" borderId="0" xfId="2" applyFont="1" applyAlignment="1">
      <alignment horizontal="center" vertical="center"/>
    </xf>
    <xf numFmtId="0" fontId="41" fillId="0" borderId="37" xfId="2" applyFont="1" applyBorder="1" applyAlignment="1">
      <alignment horizontal="center" vertical="center" wrapText="1"/>
    </xf>
    <xf numFmtId="0" fontId="41" fillId="0" borderId="38" xfId="2" applyFont="1" applyBorder="1" applyAlignment="1">
      <alignment horizontal="center" vertical="center" wrapText="1"/>
    </xf>
    <xf numFmtId="0" fontId="41" fillId="0" borderId="39" xfId="2" applyFont="1" applyBorder="1" applyAlignment="1">
      <alignment horizontal="center" vertical="center" wrapText="1"/>
    </xf>
    <xf numFmtId="0" fontId="38" fillId="0" borderId="38" xfId="2" applyBorder="1" applyAlignment="1">
      <alignment horizontal="center" vertical="center"/>
    </xf>
    <xf numFmtId="58" fontId="38" fillId="0" borderId="37" xfId="2" applyNumberFormat="1" applyBorder="1" applyAlignment="1">
      <alignment horizontal="center" vertical="center"/>
    </xf>
    <xf numFmtId="58" fontId="38" fillId="0" borderId="38" xfId="2" applyNumberFormat="1" applyBorder="1" applyAlignment="1">
      <alignment horizontal="center" vertical="center"/>
    </xf>
    <xf numFmtId="58" fontId="38" fillId="0" borderId="39" xfId="2" applyNumberFormat="1" applyBorder="1" applyAlignment="1">
      <alignment horizontal="center" vertical="center"/>
    </xf>
    <xf numFmtId="0" fontId="41" fillId="0" borderId="37" xfId="2" applyFont="1" applyFill="1" applyBorder="1" applyAlignment="1">
      <alignment horizontal="center" vertical="center" wrapText="1"/>
    </xf>
    <xf numFmtId="0" fontId="41" fillId="0" borderId="39" xfId="2" applyFont="1" applyFill="1" applyBorder="1" applyAlignment="1">
      <alignment horizontal="center" vertical="center" wrapText="1"/>
    </xf>
    <xf numFmtId="38" fontId="0" fillId="0" borderId="86" xfId="3" applyFont="1" applyBorder="1" applyAlignment="1">
      <alignment horizontal="center" vertical="center"/>
    </xf>
    <xf numFmtId="38" fontId="0" fillId="0" borderId="87" xfId="3" applyFont="1" applyBorder="1" applyAlignment="1">
      <alignment horizontal="center" vertical="center"/>
    </xf>
    <xf numFmtId="38" fontId="0" fillId="0" borderId="88" xfId="3" applyFont="1" applyBorder="1" applyAlignment="1">
      <alignment horizontal="center" vertical="center"/>
    </xf>
    <xf numFmtId="38" fontId="0" fillId="0" borderId="91" xfId="3" applyFont="1" applyBorder="1" applyAlignment="1">
      <alignment horizontal="center" vertical="center"/>
    </xf>
    <xf numFmtId="38" fontId="0" fillId="0" borderId="90" xfId="3" applyFont="1" applyBorder="1" applyAlignment="1">
      <alignment horizontal="center" vertical="center"/>
    </xf>
    <xf numFmtId="38" fontId="0" fillId="4" borderId="94" xfId="3" applyFont="1" applyFill="1" applyBorder="1" applyAlignment="1">
      <alignment horizontal="center" vertical="center" textRotation="255"/>
    </xf>
    <xf numFmtId="38" fontId="0" fillId="4" borderId="89" xfId="3" applyFont="1" applyFill="1" applyBorder="1" applyAlignment="1">
      <alignment horizontal="center" vertical="center" textRotation="255"/>
    </xf>
    <xf numFmtId="38" fontId="0" fillId="0" borderId="95" xfId="3" applyFont="1" applyBorder="1" applyAlignment="1">
      <alignment horizontal="center" vertical="center" textRotation="255"/>
    </xf>
    <xf numFmtId="38" fontId="0" fillId="0" borderId="95" xfId="3" applyFont="1" applyBorder="1" applyAlignment="1">
      <alignment vertical="center"/>
    </xf>
    <xf numFmtId="38" fontId="0" fillId="0" borderId="100" xfId="3" applyFont="1" applyBorder="1" applyAlignment="1">
      <alignment vertical="center"/>
    </xf>
    <xf numFmtId="38" fontId="0" fillId="0" borderId="96" xfId="3" applyFont="1" applyBorder="1" applyAlignment="1">
      <alignment horizontal="center" vertical="center"/>
    </xf>
    <xf numFmtId="38" fontId="0" fillId="0" borderId="97" xfId="3" applyFont="1" applyBorder="1" applyAlignment="1">
      <alignment horizontal="center" vertical="center"/>
    </xf>
    <xf numFmtId="38" fontId="0" fillId="0" borderId="46" xfId="3" applyFont="1" applyFill="1" applyBorder="1" applyAlignment="1">
      <alignment vertical="center"/>
    </xf>
    <xf numFmtId="38" fontId="0" fillId="0" borderId="47" xfId="3" applyFont="1" applyFill="1" applyBorder="1" applyAlignment="1">
      <alignment vertical="center"/>
    </xf>
    <xf numFmtId="38" fontId="0" fillId="0" borderId="46" xfId="3" applyFont="1" applyBorder="1" applyAlignment="1">
      <alignment vertical="center"/>
    </xf>
    <xf numFmtId="38" fontId="0" fillId="0" borderId="47" xfId="3" applyFont="1" applyBorder="1" applyAlignment="1">
      <alignment vertical="center"/>
    </xf>
    <xf numFmtId="38" fontId="0" fillId="0" borderId="46" xfId="3" applyFont="1" applyBorder="1" applyAlignment="1">
      <alignment horizontal="right" vertical="center"/>
    </xf>
    <xf numFmtId="38" fontId="0" fillId="0" borderId="47" xfId="3" applyFont="1" applyBorder="1" applyAlignment="1">
      <alignment horizontal="right" vertical="center"/>
    </xf>
    <xf numFmtId="38" fontId="3" fillId="0" borderId="46" xfId="3" applyFont="1" applyBorder="1" applyAlignment="1">
      <alignment vertical="center"/>
    </xf>
    <xf numFmtId="38" fontId="3" fillId="0" borderId="47" xfId="3" applyFont="1" applyBorder="1" applyAlignment="1">
      <alignment vertical="center"/>
    </xf>
    <xf numFmtId="187" fontId="0" fillId="0" borderId="46" xfId="3" applyNumberFormat="1" applyFont="1" applyBorder="1" applyAlignment="1">
      <alignment vertical="center"/>
    </xf>
    <xf numFmtId="187" fontId="0" fillId="0" borderId="47" xfId="3" applyNumberFormat="1" applyFont="1" applyBorder="1" applyAlignment="1">
      <alignment vertical="center"/>
    </xf>
    <xf numFmtId="38" fontId="0" fillId="0" borderId="37" xfId="3" applyFont="1" applyBorder="1" applyAlignment="1">
      <alignment vertical="center"/>
    </xf>
    <xf numFmtId="38" fontId="0" fillId="0" borderId="39" xfId="3" applyFont="1" applyBorder="1" applyAlignment="1">
      <alignment vertical="center"/>
    </xf>
    <xf numFmtId="38" fontId="0" fillId="0" borderId="37" xfId="3" applyFont="1" applyFill="1" applyBorder="1" applyAlignment="1">
      <alignment vertical="center"/>
    </xf>
    <xf numFmtId="38" fontId="0" fillId="0" borderId="39" xfId="3" applyFont="1" applyFill="1" applyBorder="1" applyAlignment="1">
      <alignment vertical="center"/>
    </xf>
    <xf numFmtId="38" fontId="0" fillId="0" borderId="37" xfId="3" applyFont="1" applyBorder="1" applyAlignment="1">
      <alignment horizontal="right" vertical="center"/>
    </xf>
    <xf numFmtId="38" fontId="0" fillId="0" borderId="39" xfId="3" applyFont="1" applyBorder="1" applyAlignment="1">
      <alignment horizontal="right" vertical="center"/>
    </xf>
    <xf numFmtId="38" fontId="3" fillId="0" borderId="37" xfId="3" applyFont="1" applyBorder="1" applyAlignment="1">
      <alignment vertical="center"/>
    </xf>
    <xf numFmtId="38" fontId="3" fillId="0" borderId="39" xfId="3" applyFont="1" applyBorder="1" applyAlignment="1">
      <alignment vertical="center"/>
    </xf>
    <xf numFmtId="187" fontId="0" fillId="0" borderId="37" xfId="3" applyNumberFormat="1" applyFont="1" applyBorder="1" applyAlignment="1">
      <alignment vertical="center"/>
    </xf>
    <xf numFmtId="187" fontId="0" fillId="0" borderId="39" xfId="3" applyNumberFormat="1" applyFont="1" applyBorder="1" applyAlignment="1">
      <alignment vertical="center"/>
    </xf>
    <xf numFmtId="38" fontId="0" fillId="5" borderId="106" xfId="3" applyFont="1" applyFill="1" applyBorder="1" applyAlignment="1">
      <alignment horizontal="center" vertical="center"/>
    </xf>
    <xf numFmtId="38" fontId="0" fillId="5" borderId="105" xfId="3" applyFont="1" applyFill="1" applyBorder="1" applyAlignment="1">
      <alignment horizontal="center" vertical="center"/>
    </xf>
    <xf numFmtId="38" fontId="0" fillId="5" borderId="106" xfId="3" applyFont="1" applyFill="1" applyBorder="1" applyAlignment="1">
      <alignment horizontal="right" vertical="center"/>
    </xf>
    <xf numFmtId="38" fontId="0" fillId="5" borderId="105" xfId="3" applyFont="1" applyFill="1" applyBorder="1" applyAlignment="1">
      <alignment horizontal="right" vertical="center"/>
    </xf>
    <xf numFmtId="38" fontId="3" fillId="5" borderId="106" xfId="3" applyFont="1" applyFill="1" applyBorder="1" applyAlignment="1">
      <alignment vertical="center"/>
    </xf>
    <xf numFmtId="38" fontId="3" fillId="5" borderId="105" xfId="3" applyFont="1" applyFill="1" applyBorder="1" applyAlignment="1">
      <alignment vertical="center"/>
    </xf>
    <xf numFmtId="187" fontId="0" fillId="5" borderId="106" xfId="3" applyNumberFormat="1" applyFont="1" applyFill="1" applyBorder="1" applyAlignment="1">
      <alignment horizontal="center" vertical="center"/>
    </xf>
    <xf numFmtId="187" fontId="0" fillId="5" borderId="105" xfId="3" applyNumberFormat="1" applyFont="1" applyFill="1" applyBorder="1" applyAlignment="1">
      <alignment horizontal="center" vertical="center"/>
    </xf>
    <xf numFmtId="38" fontId="0" fillId="0" borderId="37" xfId="3" applyFont="1" applyBorder="1" applyAlignment="1">
      <alignment horizontal="center" vertical="center"/>
    </xf>
    <xf numFmtId="38" fontId="0" fillId="0" borderId="39" xfId="3" applyFont="1" applyBorder="1" applyAlignment="1">
      <alignment horizontal="center" vertical="center"/>
    </xf>
    <xf numFmtId="38" fontId="0" fillId="0" borderId="98" xfId="3" applyFont="1" applyBorder="1" applyAlignment="1">
      <alignment vertical="center"/>
    </xf>
    <xf numFmtId="38" fontId="0" fillId="0" borderId="99" xfId="3" applyFont="1" applyBorder="1" applyAlignment="1">
      <alignment vertical="center"/>
    </xf>
    <xf numFmtId="38" fontId="0" fillId="0" borderId="102" xfId="3" applyFont="1" applyBorder="1" applyAlignment="1">
      <alignment horizontal="center" vertical="center"/>
    </xf>
    <xf numFmtId="38" fontId="0" fillId="0" borderId="103" xfId="3" applyFont="1" applyBorder="1" applyAlignment="1">
      <alignment horizontal="center" vertical="center"/>
    </xf>
    <xf numFmtId="38" fontId="0" fillId="0" borderId="102" xfId="3" applyFont="1" applyFill="1" applyBorder="1" applyAlignment="1">
      <alignment vertical="center"/>
    </xf>
    <xf numFmtId="38" fontId="0" fillId="0" borderId="103" xfId="3" applyFont="1" applyFill="1" applyBorder="1" applyAlignment="1">
      <alignment vertical="center"/>
    </xf>
    <xf numFmtId="38" fontId="0" fillId="0" borderId="102" xfId="3" applyFont="1" applyBorder="1" applyAlignment="1">
      <alignment vertical="center"/>
    </xf>
    <xf numFmtId="38" fontId="0" fillId="0" borderId="103" xfId="3" applyFont="1" applyBorder="1" applyAlignment="1">
      <alignment vertical="center"/>
    </xf>
    <xf numFmtId="38" fontId="3" fillId="0" borderId="102" xfId="3" applyFont="1" applyBorder="1" applyAlignment="1">
      <alignment vertical="center"/>
    </xf>
    <xf numFmtId="38" fontId="3" fillId="0" borderId="103" xfId="3" applyFont="1" applyBorder="1" applyAlignment="1">
      <alignment vertical="center"/>
    </xf>
    <xf numFmtId="38" fontId="0" fillId="0" borderId="104" xfId="3" applyFont="1" applyBorder="1" applyAlignment="1">
      <alignment vertical="center"/>
    </xf>
    <xf numFmtId="38" fontId="0" fillId="5" borderId="106" xfId="3" applyFont="1" applyFill="1" applyBorder="1" applyAlignment="1">
      <alignment vertical="center"/>
    </xf>
    <xf numFmtId="38" fontId="0" fillId="5" borderId="105" xfId="3" applyFont="1" applyFill="1" applyBorder="1" applyAlignment="1">
      <alignment vertical="center"/>
    </xf>
    <xf numFmtId="38" fontId="0" fillId="5" borderId="18" xfId="3" applyFont="1" applyFill="1" applyBorder="1" applyAlignment="1">
      <alignment vertical="center"/>
    </xf>
    <xf numFmtId="38" fontId="0" fillId="0" borderId="107" xfId="3" applyFont="1" applyBorder="1" applyAlignment="1">
      <alignment horizontal="center" vertical="center" textRotation="255"/>
    </xf>
    <xf numFmtId="38" fontId="0" fillId="0" borderId="100" xfId="3" applyFont="1" applyBorder="1" applyAlignment="1">
      <alignment horizontal="center" vertical="center" textRotation="255"/>
    </xf>
    <xf numFmtId="38" fontId="3" fillId="0" borderId="99" xfId="3" applyFont="1" applyBorder="1" applyAlignment="1">
      <alignment vertical="center"/>
    </xf>
    <xf numFmtId="187" fontId="0" fillId="0" borderId="102" xfId="3" applyNumberFormat="1" applyFont="1" applyBorder="1" applyAlignment="1">
      <alignment vertical="center"/>
    </xf>
    <xf numFmtId="187" fontId="0" fillId="0" borderId="103" xfId="3" applyNumberFormat="1" applyFont="1" applyBorder="1" applyAlignment="1">
      <alignment vertical="center"/>
    </xf>
    <xf numFmtId="38" fontId="0" fillId="5" borderId="91" xfId="3" applyFont="1" applyFill="1" applyBorder="1" applyAlignment="1">
      <alignment horizontal="center" vertical="center"/>
    </xf>
    <xf numFmtId="38" fontId="0" fillId="5" borderId="90" xfId="3" applyFont="1" applyFill="1" applyBorder="1" applyAlignment="1">
      <alignment horizontal="center" vertical="center"/>
    </xf>
    <xf numFmtId="38" fontId="0" fillId="5" borderId="91" xfId="3" applyFont="1" applyFill="1" applyBorder="1" applyAlignment="1">
      <alignment horizontal="right" vertical="center"/>
    </xf>
    <xf numFmtId="38" fontId="0" fillId="5" borderId="90" xfId="3" applyFont="1" applyFill="1" applyBorder="1" applyAlignment="1">
      <alignment horizontal="right" vertical="center"/>
    </xf>
    <xf numFmtId="38" fontId="3" fillId="5" borderId="91" xfId="3" applyFont="1" applyFill="1" applyBorder="1" applyAlignment="1">
      <alignment vertical="center"/>
    </xf>
    <xf numFmtId="38" fontId="3" fillId="5" borderId="90" xfId="3" applyFont="1" applyFill="1" applyBorder="1" applyAlignment="1">
      <alignment vertical="center"/>
    </xf>
    <xf numFmtId="187" fontId="0" fillId="5" borderId="91" xfId="3" applyNumberFormat="1" applyFont="1" applyFill="1" applyBorder="1" applyAlignment="1">
      <alignment horizontal="center" vertical="center"/>
    </xf>
    <xf numFmtId="187" fontId="0" fillId="5" borderId="90" xfId="3" applyNumberFormat="1" applyFont="1" applyFill="1" applyBorder="1" applyAlignment="1">
      <alignment horizontal="center" vertical="center"/>
    </xf>
    <xf numFmtId="38" fontId="0" fillId="5" borderId="91" xfId="3" applyFont="1" applyFill="1" applyBorder="1" applyAlignment="1">
      <alignment vertical="center"/>
    </xf>
    <xf numFmtId="38" fontId="0" fillId="5" borderId="90" xfId="3" applyFont="1" applyFill="1" applyBorder="1" applyAlignment="1">
      <alignment vertical="center"/>
    </xf>
    <xf numFmtId="38" fontId="0" fillId="5" borderId="93" xfId="3" applyFont="1" applyFill="1" applyBorder="1" applyAlignment="1">
      <alignment vertical="center"/>
    </xf>
    <xf numFmtId="38" fontId="0" fillId="4" borderId="84" xfId="3" applyFont="1" applyFill="1" applyBorder="1" applyAlignment="1">
      <alignment horizontal="center" vertical="center" textRotation="255"/>
    </xf>
    <xf numFmtId="38" fontId="0" fillId="0" borderId="96" xfId="3" applyFont="1" applyBorder="1" applyAlignment="1">
      <alignment vertical="center"/>
    </xf>
    <xf numFmtId="38" fontId="0" fillId="0" borderId="97" xfId="3" applyFont="1" applyBorder="1" applyAlignment="1">
      <alignment vertical="center"/>
    </xf>
    <xf numFmtId="38" fontId="3" fillId="0" borderId="96" xfId="3" applyFont="1" applyBorder="1" applyAlignment="1">
      <alignment vertical="center"/>
    </xf>
    <xf numFmtId="38" fontId="3" fillId="0" borderId="97" xfId="3" applyFont="1" applyBorder="1" applyAlignment="1">
      <alignment vertical="center"/>
    </xf>
    <xf numFmtId="187" fontId="0" fillId="0" borderId="96" xfId="3" applyNumberFormat="1" applyFont="1" applyBorder="1" applyAlignment="1">
      <alignment vertical="center"/>
    </xf>
    <xf numFmtId="187" fontId="0" fillId="0" borderId="97" xfId="3" applyNumberFormat="1" applyFont="1" applyBorder="1" applyAlignment="1">
      <alignment vertical="center"/>
    </xf>
    <xf numFmtId="38" fontId="3" fillId="0" borderId="102" xfId="3" applyFont="1" applyBorder="1" applyAlignment="1">
      <alignment horizontal="center" vertical="center"/>
    </xf>
    <xf numFmtId="38" fontId="3" fillId="0" borderId="103" xfId="3" applyFont="1" applyBorder="1" applyAlignment="1">
      <alignment horizontal="center" vertical="center"/>
    </xf>
    <xf numFmtId="38" fontId="0" fillId="0" borderId="96" xfId="3" applyFont="1" applyBorder="1" applyAlignment="1">
      <alignment horizontal="right" vertical="center"/>
    </xf>
    <xf numFmtId="38" fontId="0" fillId="0" borderId="97" xfId="3" applyFont="1" applyBorder="1" applyAlignment="1">
      <alignment horizontal="right" vertical="center"/>
    </xf>
    <xf numFmtId="38" fontId="0" fillId="0" borderId="110" xfId="3" applyFont="1" applyBorder="1" applyAlignment="1">
      <alignment vertical="center"/>
    </xf>
    <xf numFmtId="38" fontId="0" fillId="0" borderId="46" xfId="3" applyFont="1" applyBorder="1" applyAlignment="1">
      <alignment horizontal="center" vertical="center"/>
    </xf>
    <xf numFmtId="38" fontId="0" fillId="0" borderId="47" xfId="3" applyFont="1" applyBorder="1" applyAlignment="1">
      <alignment horizontal="center" vertical="center"/>
    </xf>
    <xf numFmtId="38" fontId="43" fillId="0" borderId="0" xfId="3" applyFont="1" applyAlignment="1">
      <alignment horizontal="center" vertical="center"/>
    </xf>
    <xf numFmtId="0" fontId="38" fillId="0" borderId="37" xfId="2" applyFont="1" applyBorder="1" applyAlignment="1">
      <alignment horizontal="center" vertical="center"/>
    </xf>
    <xf numFmtId="0" fontId="38" fillId="0" borderId="38" xfId="2" applyFont="1" applyBorder="1" applyAlignment="1">
      <alignment horizontal="center" vertical="center"/>
    </xf>
    <xf numFmtId="0" fontId="38" fillId="0" borderId="39" xfId="2" applyFont="1" applyBorder="1" applyAlignment="1">
      <alignment horizontal="center" vertical="center"/>
    </xf>
    <xf numFmtId="58" fontId="38" fillId="0" borderId="37" xfId="2" applyNumberFormat="1" applyFont="1" applyBorder="1" applyAlignment="1">
      <alignment horizontal="center" vertical="center"/>
    </xf>
    <xf numFmtId="0" fontId="38" fillId="0" borderId="40" xfId="2" applyBorder="1" applyAlignment="1">
      <alignment horizontal="center" vertical="center"/>
    </xf>
    <xf numFmtId="184" fontId="38" fillId="0" borderId="40" xfId="2" applyNumberFormat="1" applyBorder="1" applyAlignment="1">
      <alignment horizontal="center" vertical="center"/>
    </xf>
    <xf numFmtId="0" fontId="0" fillId="0" borderId="37" xfId="0" applyBorder="1" applyAlignment="1">
      <alignment horizontal="center"/>
    </xf>
    <xf numFmtId="0" fontId="0" fillId="0" borderId="39" xfId="0" applyBorder="1" applyAlignment="1">
      <alignment horizontal="center"/>
    </xf>
    <xf numFmtId="0" fontId="45" fillId="0" borderId="92" xfId="0" applyFont="1" applyFill="1" applyBorder="1" applyAlignment="1">
      <alignment horizontal="center" vertical="center"/>
    </xf>
    <xf numFmtId="0" fontId="45" fillId="6" borderId="92" xfId="0" applyFont="1" applyFill="1" applyBorder="1" applyAlignment="1">
      <alignment horizontal="center" vertical="center"/>
    </xf>
    <xf numFmtId="0" fontId="45" fillId="0" borderId="111" xfId="0" applyFont="1" applyFill="1" applyBorder="1" applyAlignment="1">
      <alignment horizontal="center" vertical="center"/>
    </xf>
    <xf numFmtId="0" fontId="45" fillId="0" borderId="115" xfId="0" applyFont="1" applyFill="1" applyBorder="1" applyAlignment="1">
      <alignment horizontal="center" vertical="center"/>
    </xf>
    <xf numFmtId="0" fontId="45" fillId="0" borderId="112" xfId="0" applyFont="1" applyFill="1" applyBorder="1" applyAlignment="1">
      <alignment horizontal="center" vertical="center"/>
    </xf>
    <xf numFmtId="0" fontId="45" fillId="0" borderId="101" xfId="0" applyFont="1" applyFill="1" applyBorder="1" applyAlignment="1">
      <alignment horizontal="center" vertical="center"/>
    </xf>
    <xf numFmtId="0" fontId="45" fillId="0" borderId="112" xfId="0" applyFont="1" applyFill="1" applyBorder="1" applyAlignment="1">
      <alignment horizontal="center" vertical="center" wrapText="1"/>
    </xf>
    <xf numFmtId="0" fontId="45" fillId="0" borderId="113" xfId="0" applyFont="1" applyFill="1" applyBorder="1" applyAlignment="1">
      <alignment horizontal="center" vertical="center" wrapText="1"/>
    </xf>
    <xf numFmtId="0" fontId="45" fillId="0" borderId="116" xfId="0" applyFont="1" applyFill="1" applyBorder="1" applyAlignment="1">
      <alignment horizontal="center" vertical="center"/>
    </xf>
    <xf numFmtId="0" fontId="45" fillId="0" borderId="96" xfId="0" applyFont="1" applyFill="1" applyBorder="1" applyAlignment="1">
      <alignment horizontal="center" vertical="center"/>
    </xf>
    <xf numFmtId="0" fontId="45" fillId="0" borderId="114" xfId="0" applyFont="1" applyFill="1" applyBorder="1" applyAlignment="1">
      <alignment horizontal="center" vertical="center"/>
    </xf>
    <xf numFmtId="0" fontId="45" fillId="0" borderId="97" xfId="0" applyFont="1" applyFill="1" applyBorder="1" applyAlignment="1">
      <alignment horizontal="center" vertical="center"/>
    </xf>
    <xf numFmtId="0" fontId="45" fillId="0" borderId="84" xfId="0" applyFont="1" applyFill="1" applyBorder="1" applyAlignment="1">
      <alignment horizontal="center" vertical="center" wrapText="1"/>
    </xf>
    <xf numFmtId="0" fontId="45" fillId="0" borderId="89" xfId="0" applyFont="1" applyFill="1" applyBorder="1" applyAlignment="1">
      <alignment horizontal="center" vertical="center"/>
    </xf>
    <xf numFmtId="0" fontId="45" fillId="0" borderId="84" xfId="0" applyFont="1" applyFill="1" applyBorder="1" applyAlignment="1">
      <alignment horizontal="center" vertical="center"/>
    </xf>
    <xf numFmtId="0" fontId="45" fillId="0" borderId="111" xfId="0" applyFont="1" applyFill="1" applyBorder="1" applyAlignment="1">
      <alignment horizontal="center" vertical="center" wrapText="1"/>
    </xf>
    <xf numFmtId="0" fontId="45" fillId="0" borderId="128"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2" xfId="0" applyFont="1" applyFill="1" applyBorder="1" applyAlignment="1">
      <alignment horizontal="center" vertical="center" wrapText="1"/>
    </xf>
    <xf numFmtId="0" fontId="45" fillId="0" borderId="101" xfId="0" applyFont="1" applyFill="1" applyBorder="1" applyAlignment="1">
      <alignment horizontal="center" vertical="center" wrapText="1"/>
    </xf>
    <xf numFmtId="0" fontId="45" fillId="0" borderId="94" xfId="0" applyFont="1" applyFill="1" applyBorder="1" applyAlignment="1">
      <alignment horizontal="center" vertical="center" wrapText="1"/>
    </xf>
    <xf numFmtId="0" fontId="45" fillId="0" borderId="89" xfId="0" applyFont="1" applyFill="1" applyBorder="1" applyAlignment="1">
      <alignment horizontal="center" vertical="center" wrapText="1"/>
    </xf>
    <xf numFmtId="0" fontId="45" fillId="0" borderId="148" xfId="0" applyFont="1" applyFill="1" applyBorder="1" applyAlignment="1">
      <alignment horizontal="center" vertical="center" wrapText="1"/>
    </xf>
    <xf numFmtId="0" fontId="45" fillId="0" borderId="95" xfId="0" applyFont="1" applyFill="1" applyBorder="1" applyAlignment="1">
      <alignment horizontal="center" vertical="center" wrapText="1"/>
    </xf>
    <xf numFmtId="0" fontId="45" fillId="0" borderId="100" xfId="0" applyFont="1" applyFill="1" applyBorder="1" applyAlignment="1">
      <alignment horizontal="center" vertical="center" wrapText="1"/>
    </xf>
    <xf numFmtId="0" fontId="45" fillId="0" borderId="149" xfId="0" applyFont="1" applyFill="1" applyBorder="1" applyAlignment="1">
      <alignment horizontal="center" vertical="center"/>
    </xf>
    <xf numFmtId="0" fontId="45" fillId="0" borderId="152" xfId="0" applyFont="1" applyFill="1" applyBorder="1" applyAlignment="1">
      <alignment horizontal="center" vertical="center" wrapText="1"/>
    </xf>
    <xf numFmtId="0" fontId="45" fillId="0" borderId="149" xfId="0" applyFont="1" applyFill="1" applyBorder="1" applyAlignment="1">
      <alignment horizontal="center" vertical="center" wrapText="1"/>
    </xf>
    <xf numFmtId="0" fontId="45" fillId="0" borderId="92" xfId="0" applyFont="1" applyFill="1" applyBorder="1" applyAlignment="1">
      <alignment horizontal="left" vertical="center"/>
    </xf>
    <xf numFmtId="0" fontId="45" fillId="0" borderId="152" xfId="0" applyFont="1" applyFill="1" applyBorder="1" applyAlignment="1">
      <alignment horizontal="center" vertical="center"/>
    </xf>
    <xf numFmtId="0" fontId="45" fillId="0" borderId="94" xfId="0" applyFont="1" applyFill="1" applyBorder="1" applyAlignment="1">
      <alignment horizontal="center" vertical="center"/>
    </xf>
    <xf numFmtId="0" fontId="48" fillId="0" borderId="62" xfId="4" applyFont="1" applyBorder="1" applyAlignment="1" applyProtection="1">
      <alignment horizontal="left" vertical="center" wrapText="1"/>
      <protection locked="0"/>
    </xf>
    <xf numFmtId="0" fontId="46" fillId="0" borderId="32" xfId="4" applyBorder="1" applyProtection="1">
      <protection locked="0"/>
    </xf>
    <xf numFmtId="0" fontId="46" fillId="0" borderId="65" xfId="4" applyBorder="1" applyProtection="1">
      <protection locked="0"/>
    </xf>
    <xf numFmtId="0" fontId="49" fillId="0" borderId="0" xfId="4" applyFont="1" applyAlignment="1" applyProtection="1">
      <alignment horizontal="center" vertical="center"/>
      <protection locked="0"/>
    </xf>
    <xf numFmtId="0" fontId="46" fillId="0" borderId="0" xfId="4" applyAlignment="1" applyProtection="1">
      <alignment horizontal="center" vertical="center"/>
      <protection locked="0"/>
    </xf>
    <xf numFmtId="0" fontId="46" fillId="0" borderId="92" xfId="4" applyBorder="1" applyAlignment="1" applyProtection="1">
      <alignment horizontal="center" vertical="center"/>
      <protection locked="0"/>
    </xf>
    <xf numFmtId="0" fontId="50" fillId="0" borderId="92" xfId="4" applyFont="1" applyBorder="1" applyAlignment="1" applyProtection="1">
      <alignment horizontal="right" vertical="center"/>
      <protection locked="0"/>
    </xf>
    <xf numFmtId="0" fontId="46" fillId="0" borderId="92" xfId="4" applyBorder="1" applyAlignment="1" applyProtection="1">
      <alignment horizontal="right"/>
      <protection locked="0"/>
    </xf>
    <xf numFmtId="0" fontId="50" fillId="0" borderId="158" xfId="4" applyFont="1" applyBorder="1" applyAlignment="1" applyProtection="1">
      <alignment horizontal="left" vertical="center"/>
      <protection locked="0"/>
    </xf>
    <xf numFmtId="0" fontId="46" fillId="0" borderId="158" xfId="4" applyBorder="1" applyProtection="1">
      <protection locked="0"/>
    </xf>
    <xf numFmtId="0" fontId="46" fillId="0" borderId="159" xfId="4" applyBorder="1" applyProtection="1">
      <protection locked="0"/>
    </xf>
    <xf numFmtId="0" fontId="51" fillId="0" borderId="161" xfId="4" applyFont="1" applyBorder="1" applyAlignment="1" applyProtection="1">
      <alignment horizontal="left" vertical="center"/>
      <protection locked="0"/>
    </xf>
    <xf numFmtId="0" fontId="52" fillId="0" borderId="0" xfId="4" applyFont="1" applyProtection="1">
      <protection locked="0"/>
    </xf>
    <xf numFmtId="0" fontId="52" fillId="0" borderId="162" xfId="4" applyFont="1" applyBorder="1" applyProtection="1">
      <protection locked="0"/>
    </xf>
    <xf numFmtId="0" fontId="52" fillId="0" borderId="163" xfId="4" applyFont="1" applyBorder="1" applyProtection="1">
      <protection locked="0"/>
    </xf>
    <xf numFmtId="0" fontId="50" fillId="0" borderId="164" xfId="4" applyFont="1" applyBorder="1" applyAlignment="1" applyProtection="1">
      <alignment horizontal="center" vertical="center"/>
      <protection locked="0"/>
    </xf>
    <xf numFmtId="0" fontId="53" fillId="0" borderId="38" xfId="4" applyFont="1" applyBorder="1" applyAlignment="1" applyProtection="1">
      <alignment vertical="center"/>
      <protection locked="0"/>
    </xf>
    <xf numFmtId="0" fontId="53" fillId="0" borderId="128" xfId="4" applyFont="1" applyBorder="1" applyAlignment="1" applyProtection="1">
      <alignment vertical="center"/>
      <protection locked="0"/>
    </xf>
    <xf numFmtId="0" fontId="53" fillId="0" borderId="0" xfId="4" applyFont="1" applyAlignment="1" applyProtection="1">
      <alignment vertical="center"/>
      <protection locked="0"/>
    </xf>
    <xf numFmtId="0" fontId="50" fillId="0" borderId="38" xfId="4" applyFont="1" applyBorder="1" applyAlignment="1" applyProtection="1">
      <alignment horizontal="left" vertical="center"/>
      <protection locked="0"/>
    </xf>
    <xf numFmtId="0" fontId="50" fillId="0" borderId="43" xfId="4" applyFont="1" applyBorder="1" applyAlignment="1" applyProtection="1">
      <alignment horizontal="center" vertical="center"/>
      <protection locked="0"/>
    </xf>
    <xf numFmtId="0" fontId="50" fillId="0" borderId="43" xfId="4" applyFont="1" applyBorder="1" applyAlignment="1" applyProtection="1">
      <alignment horizontal="left" vertical="center"/>
      <protection locked="0"/>
    </xf>
    <xf numFmtId="0" fontId="46" fillId="0" borderId="43" xfId="4" applyBorder="1" applyAlignment="1" applyProtection="1">
      <alignment horizontal="left" vertical="center"/>
      <protection locked="0"/>
    </xf>
    <xf numFmtId="0" fontId="53" fillId="0" borderId="15" xfId="4" applyFont="1" applyBorder="1" applyAlignment="1" applyProtection="1">
      <alignment horizontal="left" vertical="center"/>
      <protection locked="0"/>
    </xf>
    <xf numFmtId="0" fontId="46" fillId="0" borderId="15" xfId="4" applyBorder="1" applyAlignment="1" applyProtection="1">
      <alignment horizontal="left" vertical="center"/>
      <protection locked="0"/>
    </xf>
    <xf numFmtId="0" fontId="53" fillId="0" borderId="43" xfId="4" applyFont="1" applyBorder="1" applyAlignment="1" applyProtection="1">
      <alignment vertical="center"/>
      <protection locked="0"/>
    </xf>
    <xf numFmtId="0" fontId="53" fillId="0" borderId="15" xfId="4" applyFont="1" applyBorder="1" applyAlignment="1" applyProtection="1">
      <alignment vertical="center"/>
      <protection locked="0"/>
    </xf>
    <xf numFmtId="0" fontId="50" fillId="0" borderId="165" xfId="4" applyFont="1" applyBorder="1" applyAlignment="1" applyProtection="1">
      <alignment horizontal="center" vertical="center"/>
      <protection locked="0"/>
    </xf>
    <xf numFmtId="0" fontId="46" fillId="0" borderId="165" xfId="4" applyBorder="1" applyProtection="1">
      <protection locked="0"/>
    </xf>
    <xf numFmtId="0" fontId="50" fillId="0" borderId="168" xfId="4" applyFont="1" applyBorder="1" applyAlignment="1" applyProtection="1">
      <alignment horizontal="left" vertical="center"/>
      <protection locked="0"/>
    </xf>
    <xf numFmtId="0" fontId="46" fillId="0" borderId="169" xfId="4" applyBorder="1" applyProtection="1">
      <protection locked="0"/>
    </xf>
    <xf numFmtId="0" fontId="50" fillId="0" borderId="161" xfId="4" applyFont="1" applyBorder="1" applyAlignment="1" applyProtection="1">
      <alignment horizontal="left" vertical="center"/>
      <protection locked="0"/>
    </xf>
    <xf numFmtId="0" fontId="46" fillId="0" borderId="161" xfId="4" applyBorder="1" applyAlignment="1" applyProtection="1">
      <protection locked="0"/>
    </xf>
    <xf numFmtId="0" fontId="46" fillId="0" borderId="170" xfId="4" applyBorder="1" applyAlignment="1" applyProtection="1">
      <protection locked="0"/>
    </xf>
    <xf numFmtId="0" fontId="46" fillId="0" borderId="171" xfId="4" applyBorder="1" applyProtection="1">
      <protection locked="0"/>
    </xf>
    <xf numFmtId="0" fontId="46" fillId="0" borderId="172" xfId="4" applyBorder="1" applyProtection="1">
      <protection locked="0"/>
    </xf>
    <xf numFmtId="0" fontId="50" fillId="0" borderId="128" xfId="4" applyFont="1" applyBorder="1" applyAlignment="1" applyProtection="1">
      <alignment horizontal="left" vertical="center"/>
      <protection locked="0"/>
    </xf>
    <xf numFmtId="0" fontId="46" fillId="0" borderId="0" xfId="4" applyProtection="1">
      <protection locked="0"/>
    </xf>
    <xf numFmtId="0" fontId="50" fillId="0" borderId="173" xfId="4" applyFont="1" applyBorder="1" applyAlignment="1" applyProtection="1">
      <alignment horizontal="left" vertical="center"/>
      <protection locked="0"/>
    </xf>
    <xf numFmtId="0" fontId="46" fillId="0" borderId="163" xfId="4" applyBorder="1" applyProtection="1">
      <protection locked="0"/>
    </xf>
    <xf numFmtId="0" fontId="54" fillId="0" borderId="167" xfId="4" applyFont="1" applyBorder="1" applyAlignment="1" applyProtection="1">
      <alignment horizontal="left" vertical="center"/>
      <protection locked="0"/>
    </xf>
    <xf numFmtId="0" fontId="46" fillId="0" borderId="167" xfId="4" applyBorder="1" applyProtection="1">
      <protection locked="0"/>
    </xf>
    <xf numFmtId="0" fontId="50" fillId="0" borderId="171" xfId="4" applyFont="1" applyBorder="1" applyAlignment="1" applyProtection="1">
      <alignment horizontal="left" vertical="center"/>
      <protection locked="0"/>
    </xf>
    <xf numFmtId="0" fontId="46" fillId="0" borderId="171" xfId="4" applyBorder="1" applyAlignment="1" applyProtection="1">
      <protection locked="0"/>
    </xf>
    <xf numFmtId="0" fontId="46" fillId="0" borderId="174" xfId="4" applyBorder="1" applyAlignment="1" applyProtection="1">
      <protection locked="0"/>
    </xf>
    <xf numFmtId="0" fontId="55" fillId="0" borderId="43" xfId="4" applyFont="1" applyBorder="1" applyAlignment="1" applyProtection="1">
      <alignment horizontal="left" vertical="center"/>
      <protection locked="0"/>
    </xf>
    <xf numFmtId="0" fontId="54" fillId="0" borderId="161" xfId="4" applyFont="1" applyBorder="1" applyAlignment="1" applyProtection="1">
      <alignment horizontal="left" vertical="center"/>
      <protection locked="0"/>
    </xf>
    <xf numFmtId="0" fontId="46" fillId="0" borderId="161" xfId="4" applyBorder="1" applyProtection="1">
      <protection locked="0"/>
    </xf>
    <xf numFmtId="0" fontId="46" fillId="0" borderId="162" xfId="4" applyBorder="1" applyProtection="1">
      <protection locked="0"/>
    </xf>
    <xf numFmtId="0" fontId="56" fillId="0" borderId="46" xfId="4" applyFont="1" applyBorder="1" applyAlignment="1" applyProtection="1">
      <alignment vertical="center"/>
      <protection locked="0"/>
    </xf>
    <xf numFmtId="0" fontId="56" fillId="0" borderId="15" xfId="4" applyFont="1" applyBorder="1" applyProtection="1">
      <protection locked="0"/>
    </xf>
    <xf numFmtId="0" fontId="56" fillId="0" borderId="98" xfId="4" applyFont="1" applyBorder="1" applyAlignment="1" applyProtection="1">
      <alignment vertical="center"/>
      <protection locked="0"/>
    </xf>
    <xf numFmtId="0" fontId="50" fillId="0" borderId="175" xfId="4" applyFont="1" applyBorder="1" applyAlignment="1" applyProtection="1">
      <alignment horizontal="left" vertical="center"/>
      <protection locked="0"/>
    </xf>
    <xf numFmtId="0" fontId="46" fillId="0" borderId="115" xfId="4" applyBorder="1" applyProtection="1">
      <protection locked="0"/>
    </xf>
    <xf numFmtId="0" fontId="46" fillId="0" borderId="92" xfId="4" applyBorder="1" applyProtection="1">
      <protection locked="0"/>
    </xf>
    <xf numFmtId="0" fontId="46" fillId="0" borderId="90" xfId="4" applyBorder="1" applyProtection="1">
      <protection locked="0"/>
    </xf>
    <xf numFmtId="0" fontId="46" fillId="0" borderId="91" xfId="4" applyBorder="1" applyProtection="1">
      <protection locked="0"/>
    </xf>
    <xf numFmtId="0" fontId="46" fillId="0" borderId="93" xfId="4" applyBorder="1" applyProtection="1">
      <protection locked="0"/>
    </xf>
    <xf numFmtId="0" fontId="50" fillId="0" borderId="96" xfId="4" applyFont="1" applyBorder="1" applyAlignment="1" applyProtection="1">
      <alignment horizontal="center" vertical="center"/>
      <protection locked="0"/>
    </xf>
    <xf numFmtId="0" fontId="46" fillId="0" borderId="114" xfId="4" applyBorder="1" applyAlignment="1" applyProtection="1">
      <alignment vertical="center"/>
      <protection locked="0"/>
    </xf>
    <xf numFmtId="0" fontId="46" fillId="0" borderId="110" xfId="4" applyBorder="1" applyProtection="1">
      <protection locked="0"/>
    </xf>
    <xf numFmtId="0" fontId="56" fillId="0" borderId="102" xfId="4" applyFont="1" applyBorder="1" applyProtection="1">
      <protection locked="0"/>
    </xf>
    <xf numFmtId="0" fontId="56" fillId="0" borderId="92" xfId="4" applyFont="1" applyBorder="1" applyProtection="1">
      <protection locked="0"/>
    </xf>
    <xf numFmtId="0" fontId="56" fillId="0" borderId="104" xfId="4" applyFont="1" applyBorder="1" applyProtection="1">
      <protection locked="0"/>
    </xf>
    <xf numFmtId="0" fontId="46" fillId="0" borderId="183" xfId="4" applyBorder="1" applyAlignment="1" applyProtection="1">
      <alignment horizontal="left" vertical="center"/>
      <protection locked="0"/>
    </xf>
    <xf numFmtId="0" fontId="50" fillId="0" borderId="182" xfId="4" applyFont="1" applyBorder="1" applyAlignment="1" applyProtection="1">
      <alignment horizontal="center" vertical="center"/>
      <protection locked="0"/>
    </xf>
    <xf numFmtId="0" fontId="46" fillId="0" borderId="61" xfId="4" applyBorder="1" applyProtection="1">
      <protection locked="0"/>
    </xf>
    <xf numFmtId="0" fontId="46" fillId="0" borderId="38" xfId="4" applyBorder="1" applyAlignment="1" applyProtection="1">
      <alignment horizontal="left" vertical="center"/>
      <protection locked="0"/>
    </xf>
    <xf numFmtId="0" fontId="46" fillId="0" borderId="99" xfId="4" applyBorder="1" applyProtection="1">
      <protection locked="0"/>
    </xf>
    <xf numFmtId="0" fontId="46" fillId="0" borderId="98" xfId="4" applyBorder="1" applyAlignment="1" applyProtection="1">
      <alignment vertical="center"/>
      <protection locked="0"/>
    </xf>
    <xf numFmtId="0" fontId="46" fillId="0" borderId="179" xfId="4" applyBorder="1" applyAlignment="1" applyProtection="1">
      <alignment horizontal="left" vertical="center"/>
      <protection locked="0"/>
    </xf>
    <xf numFmtId="0" fontId="12" fillId="0" borderId="184" xfId="4" applyFont="1" applyBorder="1" applyAlignment="1" applyProtection="1">
      <alignment horizontal="center"/>
      <protection locked="0"/>
    </xf>
    <xf numFmtId="0" fontId="12" fillId="0" borderId="109" xfId="4" applyFont="1" applyBorder="1" applyAlignment="1" applyProtection="1">
      <alignment horizontal="center"/>
      <protection locked="0"/>
    </xf>
    <xf numFmtId="0" fontId="12" fillId="0" borderId="182" xfId="4" applyFont="1" applyBorder="1" applyAlignment="1" applyProtection="1">
      <alignment horizontal="center"/>
      <protection locked="0"/>
    </xf>
    <xf numFmtId="0" fontId="46" fillId="0" borderId="185" xfId="4" applyBorder="1" applyAlignment="1" applyProtection="1">
      <alignment horizontal="center"/>
      <protection locked="0"/>
    </xf>
    <xf numFmtId="0" fontId="46" fillId="0" borderId="40" xfId="4" applyBorder="1" applyAlignment="1" applyProtection="1">
      <alignment horizontal="center"/>
      <protection locked="0"/>
    </xf>
    <xf numFmtId="0" fontId="46" fillId="0" borderId="186" xfId="4" applyBorder="1" applyAlignment="1" applyProtection="1">
      <alignment horizontal="center"/>
      <protection locked="0"/>
    </xf>
    <xf numFmtId="0" fontId="46" fillId="0" borderId="187" xfId="4" applyBorder="1" applyAlignment="1" applyProtection="1">
      <alignment horizontal="center"/>
      <protection locked="0"/>
    </xf>
    <xf numFmtId="0" fontId="46" fillId="0" borderId="108" xfId="4" applyBorder="1" applyAlignment="1" applyProtection="1">
      <alignment horizontal="center"/>
      <protection locked="0"/>
    </xf>
    <xf numFmtId="0" fontId="46" fillId="0" borderId="188" xfId="4" applyBorder="1" applyAlignment="1" applyProtection="1">
      <alignment horizontal="center"/>
      <protection locked="0"/>
    </xf>
    <xf numFmtId="0" fontId="46" fillId="0" borderId="128" xfId="4" applyBorder="1" applyAlignment="1" applyProtection="1">
      <alignment horizontal="left" vertical="top" wrapText="1"/>
      <protection locked="0"/>
    </xf>
    <xf numFmtId="0" fontId="46" fillId="0" borderId="0" xfId="4" applyBorder="1" applyAlignment="1" applyProtection="1">
      <alignment horizontal="left" vertical="top" wrapText="1"/>
      <protection locked="0"/>
    </xf>
    <xf numFmtId="0" fontId="46" fillId="0" borderId="163" xfId="4" applyBorder="1" applyAlignment="1" applyProtection="1">
      <alignment horizontal="left" vertical="top" wrapText="1"/>
      <protection locked="0"/>
    </xf>
    <xf numFmtId="0" fontId="46" fillId="0" borderId="115" xfId="4" applyBorder="1" applyAlignment="1" applyProtection="1">
      <alignment horizontal="left" vertical="top" wrapText="1"/>
      <protection locked="0"/>
    </xf>
    <xf numFmtId="0" fontId="46" fillId="0" borderId="92" xfId="4" applyBorder="1" applyAlignment="1" applyProtection="1">
      <alignment horizontal="left" vertical="top" wrapText="1"/>
      <protection locked="0"/>
    </xf>
    <xf numFmtId="0" fontId="46" fillId="0" borderId="93" xfId="4" applyBorder="1" applyAlignment="1" applyProtection="1">
      <alignment horizontal="left" vertical="top" wrapText="1"/>
      <protection locked="0"/>
    </xf>
    <xf numFmtId="0" fontId="57" fillId="0" borderId="63" xfId="5" applyFont="1" applyBorder="1" applyAlignment="1">
      <alignment horizontal="left" vertical="distributed" wrapText="1" indent="1"/>
    </xf>
    <xf numFmtId="0" fontId="57" fillId="0" borderId="0" xfId="5" applyFont="1" applyBorder="1" applyAlignment="1">
      <alignment horizontal="left" vertical="distributed" wrapText="1" indent="1"/>
    </xf>
    <xf numFmtId="0" fontId="57" fillId="0" borderId="64" xfId="5" applyFont="1" applyBorder="1" applyAlignment="1">
      <alignment horizontal="left" vertical="distributed" wrapText="1" indent="1"/>
    </xf>
    <xf numFmtId="0" fontId="57" fillId="0" borderId="0" xfId="5" applyFont="1" applyAlignment="1">
      <alignment horizontal="left" vertical="center"/>
    </xf>
    <xf numFmtId="0" fontId="57" fillId="0" borderId="0" xfId="5" applyFont="1" applyAlignment="1">
      <alignment horizontal="distributed" vertical="center"/>
    </xf>
    <xf numFmtId="0" fontId="59" fillId="0" borderId="0" xfId="5" applyFont="1" applyAlignment="1">
      <alignment horizontal="center" vertical="center"/>
    </xf>
    <xf numFmtId="0" fontId="60" fillId="0" borderId="0" xfId="5" applyFont="1" applyAlignment="1">
      <alignment horizontal="center" vertical="center"/>
    </xf>
    <xf numFmtId="0" fontId="60" fillId="0" borderId="42" xfId="5" applyFont="1" applyBorder="1" applyAlignment="1">
      <alignment horizontal="center" vertical="center"/>
    </xf>
    <xf numFmtId="0" fontId="60" fillId="0" borderId="43" xfId="5" applyFont="1" applyBorder="1" applyAlignment="1">
      <alignment horizontal="center" vertical="center"/>
    </xf>
    <xf numFmtId="0" fontId="60" fillId="0" borderId="44" xfId="5" applyFont="1" applyBorder="1" applyAlignment="1">
      <alignment horizontal="center" vertical="center"/>
    </xf>
    <xf numFmtId="0" fontId="57" fillId="0" borderId="40" xfId="5" applyFont="1" applyBorder="1" applyAlignment="1">
      <alignment horizontal="center" vertical="center" wrapText="1"/>
    </xf>
    <xf numFmtId="0" fontId="62" fillId="0" borderId="37" xfId="5" applyFont="1" applyBorder="1" applyAlignment="1">
      <alignment vertical="distributed" wrapText="1"/>
    </xf>
    <xf numFmtId="0" fontId="62" fillId="0" borderId="38" xfId="5" applyFont="1" applyBorder="1" applyAlignment="1">
      <alignment vertical="distributed" wrapText="1"/>
    </xf>
    <xf numFmtId="0" fontId="62" fillId="0" borderId="39" xfId="5" applyFont="1" applyBorder="1" applyAlignment="1">
      <alignment vertical="distributed" wrapText="1"/>
    </xf>
    <xf numFmtId="0" fontId="57" fillId="0" borderId="37" xfId="5" applyFont="1" applyBorder="1" applyAlignment="1">
      <alignment horizontal="left" vertical="center" wrapText="1" indent="1"/>
    </xf>
    <xf numFmtId="0" fontId="57" fillId="0" borderId="38" xfId="5" applyFont="1" applyBorder="1" applyAlignment="1">
      <alignment horizontal="left" vertical="center" wrapText="1" indent="1"/>
    </xf>
    <xf numFmtId="0" fontId="57" fillId="0" borderId="39" xfId="5" applyFont="1" applyBorder="1" applyAlignment="1">
      <alignment horizontal="left" vertical="center" wrapText="1" indent="1"/>
    </xf>
    <xf numFmtId="0" fontId="57" fillId="0" borderId="63" xfId="5" applyFont="1" applyBorder="1" applyAlignment="1">
      <alignment horizontal="left" vertical="center" wrapText="1" indent="2"/>
    </xf>
    <xf numFmtId="0" fontId="57" fillId="0" borderId="0" xfId="5" applyFont="1" applyBorder="1" applyAlignment="1">
      <alignment horizontal="left" vertical="center" wrapText="1" indent="2"/>
    </xf>
    <xf numFmtId="0" fontId="57" fillId="0" borderId="64" xfId="5" applyFont="1" applyBorder="1" applyAlignment="1">
      <alignment horizontal="left" vertical="center" wrapText="1" indent="2"/>
    </xf>
    <xf numFmtId="0" fontId="58" fillId="0" borderId="0" xfId="5" applyFont="1" applyBorder="1" applyAlignment="1">
      <alignment horizontal="center" vertical="center"/>
    </xf>
    <xf numFmtId="0" fontId="57" fillId="0" borderId="0" xfId="5" applyFont="1" applyBorder="1" applyAlignment="1">
      <alignment horizontal="center" vertical="center" wrapText="1"/>
    </xf>
    <xf numFmtId="0" fontId="57" fillId="0" borderId="64" xfId="5" applyFont="1" applyBorder="1" applyAlignment="1">
      <alignment horizontal="center" vertical="center" wrapText="1"/>
    </xf>
    <xf numFmtId="0" fontId="60" fillId="0" borderId="15" xfId="5" applyFont="1" applyBorder="1" applyAlignment="1">
      <alignment horizontal="center" vertical="center" wrapText="1"/>
    </xf>
    <xf numFmtId="0" fontId="58" fillId="0" borderId="15" xfId="5" applyFont="1" applyBorder="1" applyAlignment="1">
      <alignment horizontal="center" vertical="center"/>
    </xf>
    <xf numFmtId="0" fontId="64" fillId="0" borderId="0" xfId="5" applyFont="1" applyBorder="1" applyAlignment="1">
      <alignment horizontal="center" vertical="center"/>
    </xf>
    <xf numFmtId="0" fontId="59" fillId="0" borderId="0" xfId="5" applyFont="1" applyAlignment="1">
      <alignment horizontal="right" vertical="center"/>
    </xf>
    <xf numFmtId="0" fontId="64" fillId="0" borderId="0" xfId="5" applyFont="1" applyAlignment="1">
      <alignment horizontal="center" vertical="center"/>
    </xf>
    <xf numFmtId="0" fontId="64" fillId="0" borderId="0" xfId="5" applyFont="1" applyAlignment="1">
      <alignment horizontal="left" vertical="center"/>
    </xf>
    <xf numFmtId="0" fontId="59" fillId="0" borderId="0" xfId="5" applyFont="1" applyAlignment="1">
      <alignment horizontal="left" vertical="center" wrapText="1"/>
    </xf>
    <xf numFmtId="0" fontId="35" fillId="0" borderId="40" xfId="0" applyFont="1" applyBorder="1" applyAlignment="1">
      <alignment vertical="center" textRotation="255"/>
    </xf>
    <xf numFmtId="0" fontId="18" fillId="0" borderId="40" xfId="0" applyFont="1" applyBorder="1" applyAlignment="1">
      <alignment vertical="center" textRotation="255"/>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0" fillId="0" borderId="40" xfId="0" applyFont="1" applyBorder="1" applyAlignment="1">
      <alignment horizontal="center" vertical="center"/>
    </xf>
    <xf numFmtId="0" fontId="20" fillId="0" borderId="40" xfId="0" applyFont="1" applyBorder="1" applyAlignment="1">
      <alignment horizontal="distributed" vertical="center"/>
    </xf>
    <xf numFmtId="0" fontId="18" fillId="0" borderId="40" xfId="0" applyFont="1" applyBorder="1" applyAlignment="1">
      <alignment horizontal="distributed" vertical="center"/>
    </xf>
    <xf numFmtId="0" fontId="18" fillId="0" borderId="37" xfId="0" applyFont="1" applyBorder="1" applyAlignment="1">
      <alignment horizontal="distributed" vertical="center"/>
    </xf>
    <xf numFmtId="0" fontId="18" fillId="0" borderId="39" xfId="0" applyFont="1" applyBorder="1" applyAlignment="1">
      <alignment horizontal="distributed" vertical="center"/>
    </xf>
    <xf numFmtId="0" fontId="20" fillId="0" borderId="37" xfId="0" applyFont="1" applyBorder="1" applyAlignment="1">
      <alignment horizontal="distributed" vertical="center"/>
    </xf>
    <xf numFmtId="0" fontId="20" fillId="0" borderId="39" xfId="0" applyFont="1" applyBorder="1" applyAlignment="1">
      <alignment horizontal="distributed" vertical="center"/>
    </xf>
    <xf numFmtId="0" fontId="20" fillId="0" borderId="40" xfId="0" applyFont="1" applyBorder="1" applyAlignment="1">
      <alignment horizontal="center" vertical="center" textRotation="255"/>
    </xf>
    <xf numFmtId="0" fontId="18" fillId="0" borderId="40" xfId="0" applyFont="1" applyBorder="1" applyAlignment="1">
      <alignment horizontal="center" vertical="center" textRotation="255"/>
    </xf>
    <xf numFmtId="0" fontId="20" fillId="0" borderId="40" xfId="0" applyFont="1" applyBorder="1" applyAlignment="1">
      <alignment vertical="center" textRotation="255"/>
    </xf>
    <xf numFmtId="0" fontId="20" fillId="0" borderId="37" xfId="0" applyFont="1" applyBorder="1" applyAlignment="1">
      <alignment vertical="center" shrinkToFit="1"/>
    </xf>
    <xf numFmtId="0" fontId="20" fillId="0" borderId="39" xfId="0" applyFont="1" applyBorder="1" applyAlignment="1">
      <alignment vertical="center" shrinkToFit="1"/>
    </xf>
    <xf numFmtId="0" fontId="18" fillId="0" borderId="62" xfId="0" applyFont="1" applyBorder="1" applyAlignment="1">
      <alignment horizontal="center" vertical="center" textRotation="255"/>
    </xf>
    <xf numFmtId="0" fontId="18" fillId="0" borderId="32" xfId="0" applyFont="1" applyBorder="1" applyAlignment="1">
      <alignment horizontal="center" vertical="center" textRotation="255"/>
    </xf>
    <xf numFmtId="0" fontId="18" fillId="0" borderId="65" xfId="0" applyFont="1" applyBorder="1" applyAlignment="1">
      <alignment horizontal="center" vertical="center" textRotation="255"/>
    </xf>
    <xf numFmtId="0" fontId="3" fillId="0" borderId="39" xfId="0" applyFont="1" applyBorder="1" applyAlignment="1">
      <alignment horizontal="distributed" vertical="center"/>
    </xf>
    <xf numFmtId="0" fontId="18" fillId="0" borderId="37" xfId="0" applyFont="1" applyBorder="1" applyAlignment="1">
      <alignment vertical="center" shrinkToFit="1"/>
    </xf>
    <xf numFmtId="0" fontId="18" fillId="0" borderId="39" xfId="0" applyFont="1" applyBorder="1" applyAlignment="1">
      <alignment vertical="center" shrinkToFit="1"/>
    </xf>
    <xf numFmtId="0" fontId="20" fillId="0" borderId="62" xfId="0" applyFont="1" applyBorder="1" applyAlignment="1">
      <alignment horizontal="center" vertical="center" textRotation="255"/>
    </xf>
    <xf numFmtId="0" fontId="20" fillId="0" borderId="32" xfId="0" applyFont="1" applyBorder="1" applyAlignment="1">
      <alignment horizontal="center" vertical="center" textRotation="255"/>
    </xf>
    <xf numFmtId="0" fontId="20" fillId="0" borderId="65" xfId="0" applyFont="1" applyBorder="1" applyAlignment="1">
      <alignment horizontal="center" vertical="center" textRotation="255"/>
    </xf>
    <xf numFmtId="0" fontId="0" fillId="0" borderId="39" xfId="0" applyBorder="1" applyAlignment="1">
      <alignment horizontal="distributed" vertical="center"/>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7" fillId="0" borderId="0" xfId="0" applyFont="1" applyAlignment="1">
      <alignment horizontal="center"/>
    </xf>
    <xf numFmtId="0" fontId="25" fillId="0" borderId="0" xfId="0" applyFont="1" applyBorder="1" applyAlignment="1">
      <alignment horizontal="center" vertical="center"/>
    </xf>
    <xf numFmtId="0" fontId="25" fillId="0" borderId="0" xfId="0" applyFont="1" applyAlignment="1">
      <alignment vertical="center"/>
    </xf>
    <xf numFmtId="0" fontId="27" fillId="0" borderId="0" xfId="0" applyFont="1" applyAlignment="1">
      <alignment horizontal="center" vertical="center"/>
    </xf>
    <xf numFmtId="0" fontId="10" fillId="0" borderId="37" xfId="0" applyNumberFormat="1" applyFont="1" applyFill="1" applyBorder="1" applyAlignment="1">
      <alignment horizontal="right"/>
    </xf>
    <xf numFmtId="0" fontId="10" fillId="0" borderId="37" xfId="1" applyNumberFormat="1" applyFont="1" applyFill="1" applyBorder="1" applyAlignment="1">
      <alignment horizontal="right"/>
    </xf>
    <xf numFmtId="0" fontId="10" fillId="0" borderId="45" xfId="1" applyNumberFormat="1" applyFont="1" applyFill="1" applyBorder="1" applyAlignment="1">
      <alignment horizontal="right"/>
    </xf>
    <xf numFmtId="0" fontId="10" fillId="0" borderId="65" xfId="1" applyNumberFormat="1" applyFont="1" applyFill="1" applyBorder="1" applyAlignment="1">
      <alignment horizontal="right"/>
    </xf>
    <xf numFmtId="0" fontId="10" fillId="0" borderId="69" xfId="1" applyNumberFormat="1" applyFont="1" applyFill="1" applyBorder="1" applyAlignment="1">
      <alignment horizontal="right"/>
    </xf>
    <xf numFmtId="0" fontId="10" fillId="0" borderId="83" xfId="0" applyNumberFormat="1" applyFont="1" applyFill="1" applyBorder="1" applyAlignment="1">
      <alignment horizontal="right"/>
    </xf>
    <xf numFmtId="38" fontId="37" fillId="0" borderId="37" xfId="0" applyNumberFormat="1" applyFont="1" applyFill="1" applyBorder="1" applyAlignment="1">
      <alignment horizontal="distributed" vertical="center"/>
    </xf>
    <xf numFmtId="0" fontId="37" fillId="0" borderId="38" xfId="0" applyFont="1" applyFill="1" applyBorder="1" applyAlignment="1">
      <alignment horizontal="distributed" vertical="center"/>
    </xf>
    <xf numFmtId="0" fontId="37" fillId="0" borderId="39" xfId="0" applyFont="1" applyFill="1" applyBorder="1" applyAlignment="1">
      <alignment horizontal="distributed" vertical="center"/>
    </xf>
    <xf numFmtId="38" fontId="36" fillId="0" borderId="37" xfId="0" applyNumberFormat="1" applyFont="1" applyFill="1" applyBorder="1" applyAlignment="1">
      <alignment horizontal="distributed" vertical="center"/>
    </xf>
    <xf numFmtId="0" fontId="36" fillId="0" borderId="38" xfId="0" applyFont="1" applyFill="1" applyBorder="1" applyAlignment="1">
      <alignment horizontal="distributed" vertical="center"/>
    </xf>
    <xf numFmtId="0" fontId="36" fillId="0" borderId="39" xfId="0" applyFont="1" applyFill="1" applyBorder="1" applyAlignment="1">
      <alignment horizontal="distributed" vertical="center"/>
    </xf>
    <xf numFmtId="0" fontId="10" fillId="0" borderId="40" xfId="1" applyNumberFormat="1" applyFont="1" applyFill="1" applyBorder="1" applyAlignment="1">
      <alignment horizontal="right"/>
    </xf>
    <xf numFmtId="0" fontId="10" fillId="0" borderId="68" xfId="1" applyNumberFormat="1" applyFont="1" applyFill="1" applyBorder="1" applyAlignment="1">
      <alignment horizontal="right"/>
    </xf>
    <xf numFmtId="0" fontId="10" fillId="0" borderId="62" xfId="0" applyNumberFormat="1" applyFont="1" applyFill="1" applyBorder="1" applyAlignment="1">
      <alignment horizontal="right" vertical="center"/>
    </xf>
    <xf numFmtId="0" fontId="10" fillId="0" borderId="62" xfId="1" applyNumberFormat="1" applyFont="1" applyFill="1" applyBorder="1" applyAlignment="1">
      <alignment horizontal="right" vertical="center"/>
    </xf>
    <xf numFmtId="0" fontId="10" fillId="0" borderId="81" xfId="1" applyNumberFormat="1" applyFont="1" applyFill="1" applyBorder="1" applyAlignment="1">
      <alignment horizontal="right" vertical="center"/>
    </xf>
    <xf numFmtId="179" fontId="10" fillId="0" borderId="40" xfId="0" applyNumberFormat="1" applyFont="1" applyFill="1" applyBorder="1" applyAlignment="1">
      <alignment horizontal="right" vertical="center"/>
    </xf>
    <xf numFmtId="179" fontId="10" fillId="0" borderId="40" xfId="1" applyNumberFormat="1" applyFont="1" applyFill="1" applyBorder="1" applyAlignment="1">
      <alignment horizontal="right" vertical="center"/>
    </xf>
    <xf numFmtId="179" fontId="10" fillId="0" borderId="68" xfId="1" applyNumberFormat="1" applyFont="1" applyFill="1" applyBorder="1" applyAlignment="1">
      <alignment horizontal="right" vertical="center"/>
    </xf>
    <xf numFmtId="38" fontId="10" fillId="0" borderId="42" xfId="0" applyNumberFormat="1"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44" xfId="0" applyFont="1" applyFill="1" applyBorder="1" applyAlignment="1">
      <alignment horizontal="distributed" vertical="center"/>
    </xf>
    <xf numFmtId="0" fontId="10" fillId="0" borderId="44" xfId="0" applyNumberFormat="1" applyFont="1" applyFill="1" applyBorder="1" applyAlignment="1">
      <alignment horizontal="right" vertical="center"/>
    </xf>
    <xf numFmtId="179" fontId="10" fillId="0" borderId="39" xfId="0" applyNumberFormat="1" applyFont="1" applyFill="1" applyBorder="1" applyAlignment="1">
      <alignment horizontal="right" vertical="center"/>
    </xf>
    <xf numFmtId="0" fontId="10" fillId="0" borderId="40" xfId="1" applyNumberFormat="1" applyFont="1" applyFill="1" applyBorder="1" applyAlignment="1">
      <alignment horizontal="right" vertical="center"/>
    </xf>
    <xf numFmtId="0" fontId="10" fillId="0" borderId="68" xfId="1" applyNumberFormat="1" applyFont="1" applyFill="1" applyBorder="1" applyAlignment="1">
      <alignment horizontal="right" vertical="center"/>
    </xf>
    <xf numFmtId="0" fontId="10" fillId="0" borderId="37" xfId="1" applyNumberFormat="1" applyFont="1" applyFill="1" applyBorder="1" applyAlignment="1">
      <alignment horizontal="right" vertical="center"/>
    </xf>
    <xf numFmtId="0" fontId="10" fillId="0" borderId="45" xfId="1" applyNumberFormat="1" applyFont="1" applyFill="1" applyBorder="1" applyAlignment="1">
      <alignment horizontal="right" vertical="center"/>
    </xf>
    <xf numFmtId="0" fontId="10" fillId="0" borderId="83" xfId="0" applyNumberFormat="1" applyFont="1" applyFill="1" applyBorder="1" applyAlignment="1">
      <alignment horizontal="right" vertical="center"/>
    </xf>
    <xf numFmtId="0" fontId="13" fillId="0" borderId="0" xfId="0" applyFont="1" applyFill="1" applyBorder="1" applyAlignment="1">
      <alignment horizontal="left" vertical="center"/>
    </xf>
  </cellXfs>
  <cellStyles count="8">
    <cellStyle name="桁区切り" xfId="1" builtinId="6"/>
    <cellStyle name="桁区切り 2" xfId="3"/>
    <cellStyle name="桁区切り 3" xfId="7"/>
    <cellStyle name="標準" xfId="0" builtinId="0"/>
    <cellStyle name="標準 2" xfId="2"/>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9</xdr:col>
      <xdr:colOff>169797</xdr:colOff>
      <xdr:row>25</xdr:row>
      <xdr:rowOff>33494</xdr:rowOff>
    </xdr:from>
    <xdr:to>
      <xdr:col>34</xdr:col>
      <xdr:colOff>33726</xdr:colOff>
      <xdr:row>29</xdr:row>
      <xdr:rowOff>25801</xdr:rowOff>
    </xdr:to>
    <xdr:sp macro="" textlink="">
      <xdr:nvSpPr>
        <xdr:cNvPr id="2" name="大かっこ 1"/>
        <xdr:cNvSpPr/>
      </xdr:nvSpPr>
      <xdr:spPr>
        <a:xfrm>
          <a:off x="1884297" y="4062569"/>
          <a:ext cx="4626429" cy="506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8</xdr:col>
          <xdr:colOff>0</xdr:colOff>
          <xdr:row>19</xdr:row>
          <xdr:rowOff>38100</xdr:rowOff>
        </xdr:from>
        <xdr:to>
          <xdr:col>8</xdr:col>
          <xdr:colOff>180975</xdr:colOff>
          <xdr:row>20</xdr:row>
          <xdr:rowOff>47625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21</xdr:row>
          <xdr:rowOff>38100</xdr:rowOff>
        </xdr:from>
        <xdr:to>
          <xdr:col>8</xdr:col>
          <xdr:colOff>180975</xdr:colOff>
          <xdr:row>22</xdr:row>
          <xdr:rowOff>57150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23</xdr:row>
          <xdr:rowOff>66675</xdr:rowOff>
        </xdr:from>
        <xdr:to>
          <xdr:col>8</xdr:col>
          <xdr:colOff>180975</xdr:colOff>
          <xdr:row>24</xdr:row>
          <xdr:rowOff>161925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180975</xdr:colOff>
          <xdr:row>25</xdr:row>
          <xdr:rowOff>57150</xdr:rowOff>
        </xdr:from>
        <xdr:to>
          <xdr:col>11</xdr:col>
          <xdr:colOff>171450</xdr:colOff>
          <xdr:row>26</xdr:row>
          <xdr:rowOff>152400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25</xdr:row>
          <xdr:rowOff>57150</xdr:rowOff>
        </xdr:from>
        <xdr:to>
          <xdr:col>16</xdr:col>
          <xdr:colOff>95250</xdr:colOff>
          <xdr:row>26</xdr:row>
          <xdr:rowOff>152400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6</xdr:col>
      <xdr:colOff>0</xdr:colOff>
      <xdr:row>2</xdr:row>
      <xdr:rowOff>0</xdr:rowOff>
    </xdr:to>
    <xdr:sp macro="" textlink="">
      <xdr:nvSpPr>
        <xdr:cNvPr id="2" name="Line 1"/>
        <xdr:cNvSpPr>
          <a:spLocks noChangeShapeType="1"/>
        </xdr:cNvSpPr>
      </xdr:nvSpPr>
      <xdr:spPr bwMode="auto">
        <a:xfrm>
          <a:off x="1371600" y="552450"/>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6</xdr:col>
      <xdr:colOff>0</xdr:colOff>
      <xdr:row>11</xdr:row>
      <xdr:rowOff>0</xdr:rowOff>
    </xdr:to>
    <xdr:sp macro="" textlink="">
      <xdr:nvSpPr>
        <xdr:cNvPr id="3" name="Line 2"/>
        <xdr:cNvSpPr>
          <a:spLocks noChangeShapeType="1"/>
        </xdr:cNvSpPr>
      </xdr:nvSpPr>
      <xdr:spPr bwMode="auto">
        <a:xfrm>
          <a:off x="1371600" y="1885950"/>
          <a:ext cx="7810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6</xdr:col>
      <xdr:colOff>0</xdr:colOff>
      <xdr:row>2</xdr:row>
      <xdr:rowOff>0</xdr:rowOff>
    </xdr:to>
    <xdr:sp macro="" textlink="">
      <xdr:nvSpPr>
        <xdr:cNvPr id="2" name="Line 1"/>
        <xdr:cNvSpPr>
          <a:spLocks noChangeShapeType="1"/>
        </xdr:cNvSpPr>
      </xdr:nvSpPr>
      <xdr:spPr bwMode="auto">
        <a:xfrm>
          <a:off x="1371600" y="552450"/>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6</xdr:col>
      <xdr:colOff>0</xdr:colOff>
      <xdr:row>11</xdr:row>
      <xdr:rowOff>0</xdr:rowOff>
    </xdr:to>
    <xdr:sp macro="" textlink="">
      <xdr:nvSpPr>
        <xdr:cNvPr id="3" name="Line 2"/>
        <xdr:cNvSpPr>
          <a:spLocks noChangeShapeType="1"/>
        </xdr:cNvSpPr>
      </xdr:nvSpPr>
      <xdr:spPr bwMode="auto">
        <a:xfrm>
          <a:off x="1371600" y="1885950"/>
          <a:ext cx="7810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76200</xdr:rowOff>
    </xdr:from>
    <xdr:to>
      <xdr:col>37</xdr:col>
      <xdr:colOff>66675</xdr:colOff>
      <xdr:row>11</xdr:row>
      <xdr:rowOff>66675</xdr:rowOff>
    </xdr:to>
    <xdr:sp macro="" textlink="">
      <xdr:nvSpPr>
        <xdr:cNvPr id="2" name="角丸四角形 1"/>
        <xdr:cNvSpPr/>
      </xdr:nvSpPr>
      <xdr:spPr>
        <a:xfrm>
          <a:off x="171450" y="1238250"/>
          <a:ext cx="6238875" cy="895350"/>
        </a:xfrm>
        <a:prstGeom prst="roundRec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0" fontAlgn="base" hangingPunct="0">
            <a:lnSpc>
              <a:spcPts val="2000"/>
            </a:lnSpc>
            <a:spcAft>
              <a:spcPts val="0"/>
            </a:spcAft>
          </a:pPr>
          <a:r>
            <a:rPr lang="ja-JP" sz="1200" spc="-50">
              <a:solidFill>
                <a:srgbClr val="000000"/>
              </a:solidFill>
              <a:effectLst/>
              <a:latin typeface="ＭＳ 明朝"/>
              <a:ea typeface="ＭＳ ゴシック"/>
              <a:cs typeface="ＭＳ ゴシック"/>
            </a:rPr>
            <a:t>　</a:t>
          </a:r>
          <a:r>
            <a:rPr lang="ja-JP" sz="1200" spc="-50">
              <a:solidFill>
                <a:srgbClr val="000000"/>
              </a:solidFill>
              <a:effectLst/>
              <a:latin typeface="ＭＳ Ｐ明朝" panose="02020600040205080304" pitchFamily="18" charset="-128"/>
              <a:ea typeface="ＭＳ Ｐ明朝" panose="02020600040205080304" pitchFamily="18" charset="-128"/>
              <a:cs typeface="ＭＳ ゴシック"/>
            </a:rPr>
            <a:t>以下の個人情報の取扱いについてよくお読みになり、その内容に同意する場合は「個人情報の取扱いの確認」欄に署名をしてください</a:t>
          </a:r>
          <a:r>
            <a:rPr lang="ja-JP" sz="1200" spc="-50">
              <a:solidFill>
                <a:srgbClr val="000000"/>
              </a:solidFill>
              <a:effectLst/>
              <a:latin typeface="ＭＳ 明朝"/>
              <a:ea typeface="ＭＳ ゴシック"/>
              <a:cs typeface="ＭＳ ゴシック"/>
            </a:rPr>
            <a:t>。</a:t>
          </a:r>
          <a:endParaRPr lang="ja-JP" sz="1050">
            <a:solidFill>
              <a:srgbClr val="000000"/>
            </a:solidFill>
            <a:effectLst/>
            <a:latin typeface="ＭＳ 明朝"/>
            <a:cs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81643</xdr:colOff>
      <xdr:row>29</xdr:row>
      <xdr:rowOff>149676</xdr:rowOff>
    </xdr:from>
    <xdr:to>
      <xdr:col>3</xdr:col>
      <xdr:colOff>136072</xdr:colOff>
      <xdr:row>33</xdr:row>
      <xdr:rowOff>258533</xdr:rowOff>
    </xdr:to>
    <xdr:sp macro="" textlink="">
      <xdr:nvSpPr>
        <xdr:cNvPr id="2" name="左大かっこ 1"/>
        <xdr:cNvSpPr/>
      </xdr:nvSpPr>
      <xdr:spPr>
        <a:xfrm>
          <a:off x="938893" y="7607751"/>
          <a:ext cx="54429" cy="11375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190500</xdr:colOff>
      <xdr:row>29</xdr:row>
      <xdr:rowOff>149675</xdr:rowOff>
    </xdr:from>
    <xdr:to>
      <xdr:col>24</xdr:col>
      <xdr:colOff>244928</xdr:colOff>
      <xdr:row>34</xdr:row>
      <xdr:rowOff>13604</xdr:rowOff>
    </xdr:to>
    <xdr:sp macro="" textlink="">
      <xdr:nvSpPr>
        <xdr:cNvPr id="3" name="右大かっこ 2"/>
        <xdr:cNvSpPr/>
      </xdr:nvSpPr>
      <xdr:spPr>
        <a:xfrm>
          <a:off x="7048500" y="7607750"/>
          <a:ext cx="54428" cy="114980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8</xdr:row>
      <xdr:rowOff>0</xdr:rowOff>
    </xdr:from>
    <xdr:to>
      <xdr:col>6</xdr:col>
      <xdr:colOff>0</xdr:colOff>
      <xdr:row>8</xdr:row>
      <xdr:rowOff>0</xdr:rowOff>
    </xdr:to>
    <xdr:sp macro="" textlink="">
      <xdr:nvSpPr>
        <xdr:cNvPr id="2" name="Line 1"/>
        <xdr:cNvSpPr>
          <a:spLocks noChangeShapeType="1"/>
        </xdr:cNvSpPr>
      </xdr:nvSpPr>
      <xdr:spPr bwMode="auto">
        <a:xfrm>
          <a:off x="2152650" y="159067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6</xdr:col>
      <xdr:colOff>0</xdr:colOff>
      <xdr:row>12</xdr:row>
      <xdr:rowOff>0</xdr:rowOff>
    </xdr:to>
    <xdr:sp macro="" textlink="">
      <xdr:nvSpPr>
        <xdr:cNvPr id="3" name="Line 2"/>
        <xdr:cNvSpPr>
          <a:spLocks noChangeShapeType="1"/>
        </xdr:cNvSpPr>
      </xdr:nvSpPr>
      <xdr:spPr bwMode="auto">
        <a:xfrm>
          <a:off x="2152650" y="235267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17</xdr:row>
      <xdr:rowOff>0</xdr:rowOff>
    </xdr:from>
    <xdr:to>
      <xdr:col>6</xdr:col>
      <xdr:colOff>0</xdr:colOff>
      <xdr:row>17</xdr:row>
      <xdr:rowOff>0</xdr:rowOff>
    </xdr:to>
    <xdr:sp macro="" textlink="">
      <xdr:nvSpPr>
        <xdr:cNvPr id="4" name="Line 3"/>
        <xdr:cNvSpPr>
          <a:spLocks noChangeShapeType="1"/>
        </xdr:cNvSpPr>
      </xdr:nvSpPr>
      <xdr:spPr bwMode="auto">
        <a:xfrm>
          <a:off x="2152650" y="326707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6</xdr:col>
      <xdr:colOff>0</xdr:colOff>
      <xdr:row>25</xdr:row>
      <xdr:rowOff>0</xdr:rowOff>
    </xdr:to>
    <xdr:sp macro="" textlink="">
      <xdr:nvSpPr>
        <xdr:cNvPr id="5" name="Line 4"/>
        <xdr:cNvSpPr>
          <a:spLocks noChangeShapeType="1"/>
        </xdr:cNvSpPr>
      </xdr:nvSpPr>
      <xdr:spPr bwMode="auto">
        <a:xfrm>
          <a:off x="2152650" y="471487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6</xdr:col>
      <xdr:colOff>0</xdr:colOff>
      <xdr:row>29</xdr:row>
      <xdr:rowOff>0</xdr:rowOff>
    </xdr:to>
    <xdr:sp macro="" textlink="">
      <xdr:nvSpPr>
        <xdr:cNvPr id="6" name="Line 5"/>
        <xdr:cNvSpPr>
          <a:spLocks noChangeShapeType="1"/>
        </xdr:cNvSpPr>
      </xdr:nvSpPr>
      <xdr:spPr bwMode="auto">
        <a:xfrm>
          <a:off x="2152650" y="543877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6</xdr:col>
      <xdr:colOff>0</xdr:colOff>
      <xdr:row>35</xdr:row>
      <xdr:rowOff>0</xdr:rowOff>
    </xdr:to>
    <xdr:sp macro="" textlink="">
      <xdr:nvSpPr>
        <xdr:cNvPr id="7" name="Line 6"/>
        <xdr:cNvSpPr>
          <a:spLocks noChangeShapeType="1"/>
        </xdr:cNvSpPr>
      </xdr:nvSpPr>
      <xdr:spPr bwMode="auto">
        <a:xfrm>
          <a:off x="2152650" y="652462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0</xdr:rowOff>
    </xdr:from>
    <xdr:to>
      <xdr:col>6</xdr:col>
      <xdr:colOff>0</xdr:colOff>
      <xdr:row>43</xdr:row>
      <xdr:rowOff>0</xdr:rowOff>
    </xdr:to>
    <xdr:sp macro="" textlink="">
      <xdr:nvSpPr>
        <xdr:cNvPr id="8" name="Line 7"/>
        <xdr:cNvSpPr>
          <a:spLocks noChangeShapeType="1"/>
        </xdr:cNvSpPr>
      </xdr:nvSpPr>
      <xdr:spPr bwMode="auto">
        <a:xfrm>
          <a:off x="2152650" y="797242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47</xdr:row>
      <xdr:rowOff>0</xdr:rowOff>
    </xdr:from>
    <xdr:to>
      <xdr:col>6</xdr:col>
      <xdr:colOff>0</xdr:colOff>
      <xdr:row>47</xdr:row>
      <xdr:rowOff>0</xdr:rowOff>
    </xdr:to>
    <xdr:sp macro="" textlink="">
      <xdr:nvSpPr>
        <xdr:cNvPr id="9" name="Line 8"/>
        <xdr:cNvSpPr>
          <a:spLocks noChangeShapeType="1"/>
        </xdr:cNvSpPr>
      </xdr:nvSpPr>
      <xdr:spPr bwMode="auto">
        <a:xfrm>
          <a:off x="2152650" y="869632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6</xdr:col>
      <xdr:colOff>0</xdr:colOff>
      <xdr:row>52</xdr:row>
      <xdr:rowOff>0</xdr:rowOff>
    </xdr:to>
    <xdr:sp macro="" textlink="">
      <xdr:nvSpPr>
        <xdr:cNvPr id="10" name="Line 9"/>
        <xdr:cNvSpPr>
          <a:spLocks noChangeShapeType="1"/>
        </xdr:cNvSpPr>
      </xdr:nvSpPr>
      <xdr:spPr bwMode="auto">
        <a:xfrm>
          <a:off x="2152650" y="9601200"/>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ese/Desktop/&#24179;&#25104;28&#24180;&#24230;/&#35469;&#23450;&#36786;&#26989;&#32773;&#12539;&#35469;&#23450;&#26032;&#35215;&#23601;&#36786;&#32773;/&#35469;&#23450;&#36786;&#26989;&#32773;&#65288;&#27096;&#24335;&#65289;/&#65288;&#35469;&#23450;&#36786;&#26989;&#32773;&#65289;&#35469;&#23450;&#30003;&#35531;&#26360;&#12539;&#32076;&#21942;&#25913;&#21892;&#35336;&#30011;%20&#26360;(&#32789;&#312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鏡（申請書1)"/>
      <sheetName val="申請書2"/>
      <sheetName val="申請書3"/>
      <sheetName val="申請書4"/>
      <sheetName val="添付資料"/>
      <sheetName val="経営目標"/>
      <sheetName val="労働時間"/>
      <sheetName val="経営現状"/>
      <sheetName val="労働時間 (現状)"/>
      <sheetName val="県指標10a当収支"/>
      <sheetName val="県指標１０ａ当労働時間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9"/>
  <sheetViews>
    <sheetView tabSelected="1" view="pageBreakPreview" zoomScale="70" zoomScaleNormal="70" zoomScaleSheetLayoutView="70" workbookViewId="0">
      <selection activeCell="C53" sqref="C53:G56"/>
    </sheetView>
  </sheetViews>
  <sheetFormatPr defaultColWidth="2.5" defaultRowHeight="14.1" customHeight="1"/>
  <cols>
    <col min="1" max="16384" width="2.5" style="404"/>
  </cols>
  <sheetData>
    <row r="1" spans="1:35" ht="14.1" customHeight="1">
      <c r="A1" s="599" t="s">
        <v>545</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row>
    <row r="2" spans="1:35" ht="14.1" customHeight="1">
      <c r="A2" s="599"/>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row>
    <row r="3" spans="1:35" ht="14.1" customHeight="1">
      <c r="X3" s="445" t="s">
        <v>660</v>
      </c>
      <c r="Y3" s="445"/>
      <c r="Z3" s="445"/>
      <c r="AA3" s="445"/>
      <c r="AB3" s="404" t="s">
        <v>525</v>
      </c>
      <c r="AC3" s="445"/>
      <c r="AD3" s="445"/>
      <c r="AE3" s="404" t="s">
        <v>526</v>
      </c>
      <c r="AF3" s="445"/>
      <c r="AG3" s="445"/>
      <c r="AH3" s="404" t="s">
        <v>546</v>
      </c>
    </row>
    <row r="4" spans="1:35" ht="14.1" customHeight="1">
      <c r="B4" s="600" t="s">
        <v>547</v>
      </c>
      <c r="C4" s="600"/>
      <c r="D4" s="600"/>
      <c r="E4" s="600"/>
      <c r="F4" s="600"/>
      <c r="G4" s="600"/>
      <c r="H4" s="600"/>
    </row>
    <row r="5" spans="1:35" ht="14.1" customHeight="1">
      <c r="R5" s="595" t="s">
        <v>548</v>
      </c>
      <c r="S5" s="595"/>
      <c r="T5" s="595"/>
      <c r="U5" s="595"/>
      <c r="V5" s="595"/>
      <c r="X5" s="598"/>
      <c r="Y5" s="598"/>
      <c r="Z5" s="598"/>
      <c r="AA5" s="598"/>
      <c r="AB5" s="598"/>
      <c r="AC5" s="598"/>
      <c r="AD5" s="598"/>
      <c r="AE5" s="598"/>
      <c r="AF5" s="598"/>
      <c r="AG5" s="598"/>
      <c r="AH5" s="598"/>
      <c r="AI5" s="598"/>
    </row>
    <row r="6" spans="1:35" ht="14.1" customHeight="1">
      <c r="R6" s="405"/>
      <c r="S6" s="405"/>
      <c r="T6" s="405"/>
      <c r="U6" s="405"/>
      <c r="V6" s="405"/>
      <c r="X6" s="598"/>
      <c r="Y6" s="598"/>
      <c r="Z6" s="598"/>
      <c r="AA6" s="598"/>
      <c r="AB6" s="598"/>
      <c r="AC6" s="598"/>
      <c r="AD6" s="598"/>
      <c r="AE6" s="598"/>
      <c r="AF6" s="598"/>
      <c r="AG6" s="598"/>
      <c r="AH6" s="598"/>
      <c r="AI6" s="598"/>
    </row>
    <row r="7" spans="1:35" ht="14.1" customHeight="1">
      <c r="R7" s="595" t="s">
        <v>549</v>
      </c>
      <c r="S7" s="595"/>
      <c r="T7" s="595"/>
      <c r="U7" s="595"/>
      <c r="V7" s="595"/>
      <c r="X7" s="598"/>
      <c r="Y7" s="598"/>
      <c r="Z7" s="598"/>
      <c r="AA7" s="598"/>
      <c r="AB7" s="598"/>
      <c r="AC7" s="598"/>
      <c r="AD7" s="598"/>
      <c r="AE7" s="598"/>
      <c r="AF7" s="598"/>
      <c r="AG7" s="598"/>
      <c r="AH7" s="598"/>
      <c r="AI7" s="598"/>
    </row>
    <row r="8" spans="1:35" ht="14.1" customHeight="1">
      <c r="R8" s="595" t="s">
        <v>550</v>
      </c>
      <c r="S8" s="595"/>
      <c r="T8" s="595"/>
      <c r="U8" s="595"/>
      <c r="V8" s="595"/>
      <c r="X8" s="598"/>
      <c r="Y8" s="598"/>
      <c r="Z8" s="598"/>
      <c r="AA8" s="598"/>
      <c r="AB8" s="598"/>
      <c r="AC8" s="598"/>
      <c r="AD8" s="598"/>
      <c r="AE8" s="598"/>
      <c r="AF8" s="598"/>
      <c r="AG8" s="598"/>
      <c r="AH8" s="598"/>
      <c r="AI8" s="598"/>
    </row>
    <row r="9" spans="1:35" ht="14.1" customHeight="1">
      <c r="R9" s="595" t="s">
        <v>551</v>
      </c>
      <c r="S9" s="595"/>
      <c r="T9" s="595"/>
      <c r="U9" s="595"/>
      <c r="V9" s="595"/>
      <c r="Y9" s="445" t="s">
        <v>552</v>
      </c>
      <c r="Z9" s="445"/>
      <c r="AA9" s="445"/>
      <c r="AB9" s="445"/>
      <c r="AC9" s="404" t="s">
        <v>525</v>
      </c>
      <c r="AD9" s="445"/>
      <c r="AE9" s="445"/>
      <c r="AF9" s="404" t="s">
        <v>526</v>
      </c>
      <c r="AG9" s="445"/>
      <c r="AH9" s="445"/>
      <c r="AI9" s="404" t="s">
        <v>546</v>
      </c>
    </row>
    <row r="10" spans="1:35" ht="14.1" customHeight="1">
      <c r="R10" s="595" t="s">
        <v>553</v>
      </c>
      <c r="S10" s="595"/>
      <c r="T10" s="595"/>
      <c r="U10" s="595"/>
      <c r="V10" s="595"/>
      <c r="AC10" s="445"/>
      <c r="AD10" s="445"/>
      <c r="AE10" s="445"/>
      <c r="AF10" s="445"/>
      <c r="AG10" s="445"/>
      <c r="AH10" s="445" t="s">
        <v>554</v>
      </c>
      <c r="AI10" s="445"/>
    </row>
    <row r="11" spans="1:35" ht="14.1" customHeight="1">
      <c r="R11" s="595" t="s">
        <v>555</v>
      </c>
      <c r="S11" s="595"/>
      <c r="T11" s="595"/>
      <c r="U11" s="595"/>
      <c r="V11" s="595"/>
      <c r="X11" s="445"/>
      <c r="Y11" s="445"/>
      <c r="Z11" s="445"/>
      <c r="AA11" s="445"/>
      <c r="AB11" s="445"/>
      <c r="AC11" s="445"/>
      <c r="AD11" s="445"/>
      <c r="AE11" s="445"/>
      <c r="AF11" s="445"/>
      <c r="AG11" s="445"/>
      <c r="AH11" s="445"/>
      <c r="AI11" s="445"/>
    </row>
    <row r="12" spans="1:35" ht="14.1" customHeight="1">
      <c r="A12" s="596" t="s">
        <v>556</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row>
    <row r="13" spans="1:35" ht="14.1" customHeight="1">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row>
    <row r="14" spans="1:35" ht="14.1" customHeight="1">
      <c r="A14" s="597"/>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row>
    <row r="15" spans="1:35" ht="14.1" customHeight="1">
      <c r="A15" s="592" t="s">
        <v>557</v>
      </c>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4"/>
    </row>
    <row r="16" spans="1:35" ht="14.1" customHeight="1">
      <c r="A16" s="429" t="s">
        <v>558</v>
      </c>
      <c r="B16" s="429"/>
      <c r="C16" s="429"/>
      <c r="D16" s="429"/>
      <c r="E16" s="429"/>
      <c r="F16" s="429"/>
      <c r="G16" s="429"/>
      <c r="H16" s="429"/>
      <c r="I16" s="429"/>
      <c r="J16" s="429"/>
      <c r="K16" s="429"/>
      <c r="L16" s="429"/>
      <c r="M16" s="429"/>
      <c r="N16" s="429"/>
      <c r="O16" s="429"/>
      <c r="P16" s="429"/>
      <c r="Q16" s="429"/>
      <c r="R16" s="429" t="s">
        <v>559</v>
      </c>
      <c r="S16" s="429"/>
      <c r="T16" s="429"/>
      <c r="U16" s="429"/>
      <c r="V16" s="429"/>
      <c r="W16" s="429"/>
      <c r="X16" s="429"/>
      <c r="Y16" s="429"/>
      <c r="Z16" s="421"/>
      <c r="AA16" s="422"/>
      <c r="AB16" s="422"/>
      <c r="AC16" s="422"/>
      <c r="AD16" s="422"/>
      <c r="AE16" s="422"/>
      <c r="AF16" s="422"/>
      <c r="AG16" s="422"/>
      <c r="AH16" s="422"/>
      <c r="AI16" s="423"/>
    </row>
    <row r="17" spans="1:35" ht="14.1" customHeight="1">
      <c r="A17" s="429"/>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36" t="s">
        <v>659</v>
      </c>
      <c r="AA17" s="424"/>
      <c r="AB17" s="424"/>
      <c r="AC17" s="406" t="s">
        <v>525</v>
      </c>
      <c r="AD17" s="424"/>
      <c r="AE17" s="424"/>
      <c r="AF17" s="406" t="s">
        <v>526</v>
      </c>
      <c r="AG17" s="424"/>
      <c r="AH17" s="424"/>
      <c r="AI17" s="407" t="s">
        <v>546</v>
      </c>
    </row>
    <row r="18" spans="1:35" ht="14.1" customHeight="1">
      <c r="A18" s="429"/>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5"/>
      <c r="AA18" s="426"/>
      <c r="AB18" s="426"/>
      <c r="AC18" s="426"/>
      <c r="AD18" s="426"/>
      <c r="AE18" s="426"/>
      <c r="AF18" s="426"/>
      <c r="AG18" s="426"/>
      <c r="AH18" s="426"/>
      <c r="AI18" s="427"/>
    </row>
    <row r="19" spans="1:35" ht="6.75" customHeight="1">
      <c r="A19" s="460" t="s">
        <v>560</v>
      </c>
      <c r="B19" s="461"/>
      <c r="C19" s="461"/>
      <c r="D19" s="461"/>
      <c r="E19" s="461"/>
      <c r="F19" s="461"/>
      <c r="G19" s="462"/>
      <c r="H19" s="408"/>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10"/>
    </row>
    <row r="20" spans="1:35" ht="14.1" customHeight="1">
      <c r="A20" s="463"/>
      <c r="B20" s="464"/>
      <c r="C20" s="464"/>
      <c r="D20" s="464"/>
      <c r="E20" s="464"/>
      <c r="F20" s="464"/>
      <c r="G20" s="465"/>
      <c r="H20" s="411"/>
      <c r="I20" s="412"/>
      <c r="J20" s="588" t="s">
        <v>561</v>
      </c>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9"/>
    </row>
    <row r="21" spans="1:35" ht="6.75" customHeight="1">
      <c r="A21" s="463"/>
      <c r="B21" s="464"/>
      <c r="C21" s="464"/>
      <c r="D21" s="464"/>
      <c r="E21" s="464"/>
      <c r="F21" s="464"/>
      <c r="G21" s="465"/>
      <c r="H21" s="411"/>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3"/>
    </row>
    <row r="22" spans="1:35" ht="14.1" customHeight="1">
      <c r="A22" s="463"/>
      <c r="B22" s="464"/>
      <c r="C22" s="464"/>
      <c r="D22" s="464"/>
      <c r="E22" s="464"/>
      <c r="F22" s="464"/>
      <c r="G22" s="465"/>
      <c r="H22" s="411"/>
      <c r="I22" s="412"/>
      <c r="J22" s="590" t="s">
        <v>562</v>
      </c>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1"/>
    </row>
    <row r="23" spans="1:35" ht="14.1" customHeight="1">
      <c r="A23" s="463"/>
      <c r="B23" s="464"/>
      <c r="C23" s="464"/>
      <c r="D23" s="464"/>
      <c r="E23" s="464"/>
      <c r="F23" s="464"/>
      <c r="G23" s="465"/>
      <c r="H23" s="411"/>
      <c r="I23" s="412"/>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1"/>
    </row>
    <row r="24" spans="1:35" ht="6.75" customHeight="1">
      <c r="A24" s="463"/>
      <c r="B24" s="464"/>
      <c r="C24" s="464"/>
      <c r="D24" s="464"/>
      <c r="E24" s="464"/>
      <c r="F24" s="464"/>
      <c r="G24" s="465"/>
      <c r="H24" s="411"/>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3"/>
    </row>
    <row r="25" spans="1:35" ht="14.1" customHeight="1">
      <c r="A25" s="463"/>
      <c r="B25" s="464"/>
      <c r="C25" s="464"/>
      <c r="D25" s="464"/>
      <c r="E25" s="464"/>
      <c r="F25" s="464"/>
      <c r="G25" s="465"/>
      <c r="H25" s="411"/>
      <c r="I25" s="412"/>
      <c r="J25" s="588" t="s">
        <v>563</v>
      </c>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9"/>
    </row>
    <row r="26" spans="1:35" ht="6.75" customHeight="1">
      <c r="A26" s="463"/>
      <c r="B26" s="464"/>
      <c r="C26" s="464"/>
      <c r="D26" s="464"/>
      <c r="E26" s="464"/>
      <c r="F26" s="464"/>
      <c r="G26" s="465"/>
      <c r="H26" s="411"/>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3"/>
    </row>
    <row r="27" spans="1:35" ht="14.1" customHeight="1">
      <c r="A27" s="463"/>
      <c r="B27" s="464"/>
      <c r="C27" s="464"/>
      <c r="D27" s="464"/>
      <c r="E27" s="464"/>
      <c r="F27" s="464"/>
      <c r="G27" s="465"/>
      <c r="H27" s="411"/>
      <c r="I27" s="412"/>
      <c r="J27" s="412"/>
      <c r="K27" s="412"/>
      <c r="L27" s="412"/>
      <c r="M27" s="424" t="s">
        <v>564</v>
      </c>
      <c r="N27" s="424"/>
      <c r="O27" s="424"/>
      <c r="P27" s="412"/>
      <c r="Q27" s="412"/>
      <c r="R27" s="424" t="s">
        <v>565</v>
      </c>
      <c r="S27" s="424"/>
      <c r="T27" s="424"/>
      <c r="U27" s="412"/>
      <c r="V27" s="412"/>
      <c r="W27" s="412"/>
      <c r="X27" s="412"/>
      <c r="Y27" s="412"/>
      <c r="Z27" s="412"/>
      <c r="AA27" s="412"/>
      <c r="AB27" s="412"/>
      <c r="AC27" s="412"/>
      <c r="AD27" s="412"/>
      <c r="AE27" s="412"/>
      <c r="AF27" s="412"/>
      <c r="AG27" s="412"/>
      <c r="AH27" s="412"/>
      <c r="AI27" s="413"/>
    </row>
    <row r="28" spans="1:35" ht="6.75" customHeight="1">
      <c r="A28" s="463"/>
      <c r="B28" s="464"/>
      <c r="C28" s="464"/>
      <c r="D28" s="464"/>
      <c r="E28" s="464"/>
      <c r="F28" s="464"/>
      <c r="G28" s="465"/>
      <c r="H28" s="411"/>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3"/>
    </row>
    <row r="29" spans="1:35" ht="14.1" customHeight="1">
      <c r="A29" s="463"/>
      <c r="B29" s="464"/>
      <c r="C29" s="464"/>
      <c r="D29" s="464"/>
      <c r="E29" s="464"/>
      <c r="F29" s="464"/>
      <c r="G29" s="465"/>
      <c r="H29" s="411"/>
      <c r="I29" s="412"/>
      <c r="J29" s="412"/>
      <c r="K29" s="412"/>
      <c r="L29" s="412"/>
      <c r="M29" s="424" t="s">
        <v>566</v>
      </c>
      <c r="N29" s="424"/>
      <c r="O29" s="424"/>
      <c r="P29" s="424"/>
      <c r="Q29" s="424"/>
      <c r="R29" s="424"/>
      <c r="S29" s="424"/>
      <c r="T29" s="424"/>
      <c r="U29" s="424"/>
      <c r="V29" s="424"/>
      <c r="W29" s="424"/>
      <c r="X29" s="424"/>
      <c r="Y29" s="424"/>
      <c r="Z29" s="424"/>
      <c r="AA29" s="424" t="s">
        <v>525</v>
      </c>
      <c r="AB29" s="424"/>
      <c r="AC29" s="424"/>
      <c r="AD29" s="424"/>
      <c r="AE29" s="424"/>
      <c r="AF29" s="412" t="s">
        <v>567</v>
      </c>
      <c r="AG29" s="412"/>
      <c r="AH29" s="406"/>
      <c r="AI29" s="413"/>
    </row>
    <row r="30" spans="1:35" ht="6.75" customHeight="1">
      <c r="A30" s="466"/>
      <c r="B30" s="467"/>
      <c r="C30" s="467"/>
      <c r="D30" s="467"/>
      <c r="E30" s="467"/>
      <c r="F30" s="467"/>
      <c r="G30" s="468"/>
      <c r="H30" s="414"/>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6"/>
    </row>
    <row r="31" spans="1:35" ht="14.1" customHeight="1">
      <c r="A31" s="559" t="s">
        <v>568</v>
      </c>
      <c r="B31" s="560"/>
      <c r="C31" s="560"/>
      <c r="D31" s="560"/>
      <c r="E31" s="560"/>
      <c r="F31" s="560"/>
      <c r="G31" s="561"/>
      <c r="H31" s="421"/>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3"/>
    </row>
    <row r="32" spans="1:35" ht="14.1" customHeight="1">
      <c r="A32" s="562"/>
      <c r="B32" s="563"/>
      <c r="C32" s="563"/>
      <c r="D32" s="563"/>
      <c r="E32" s="563"/>
      <c r="F32" s="563"/>
      <c r="G32" s="564"/>
      <c r="H32" s="436"/>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37"/>
    </row>
    <row r="33" spans="1:35" ht="14.1" customHeight="1">
      <c r="A33" s="562"/>
      <c r="B33" s="563"/>
      <c r="C33" s="563"/>
      <c r="D33" s="563"/>
      <c r="E33" s="563"/>
      <c r="F33" s="563"/>
      <c r="G33" s="564"/>
      <c r="H33" s="436"/>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37"/>
    </row>
    <row r="34" spans="1:35" ht="14.1" customHeight="1">
      <c r="A34" s="565"/>
      <c r="B34" s="563"/>
      <c r="C34" s="563"/>
      <c r="D34" s="563"/>
      <c r="E34" s="563"/>
      <c r="F34" s="563"/>
      <c r="G34" s="564"/>
      <c r="H34" s="436"/>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37"/>
    </row>
    <row r="35" spans="1:35" ht="14.1" customHeight="1">
      <c r="A35" s="565"/>
      <c r="B35" s="563"/>
      <c r="C35" s="563"/>
      <c r="D35" s="563"/>
      <c r="E35" s="563"/>
      <c r="F35" s="563"/>
      <c r="G35" s="564"/>
      <c r="H35" s="436"/>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37"/>
    </row>
    <row r="36" spans="1:35" ht="14.1" customHeight="1">
      <c r="A36" s="566"/>
      <c r="B36" s="567"/>
      <c r="C36" s="567"/>
      <c r="D36" s="567"/>
      <c r="E36" s="567"/>
      <c r="F36" s="567"/>
      <c r="G36" s="568"/>
      <c r="H36" s="425"/>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7"/>
    </row>
    <row r="37" spans="1:35" ht="14.1" customHeight="1">
      <c r="A37" s="428" t="s">
        <v>569</v>
      </c>
      <c r="B37" s="429"/>
      <c r="C37" s="429"/>
      <c r="D37" s="429"/>
      <c r="E37" s="429"/>
      <c r="F37" s="429"/>
      <c r="G37" s="429"/>
      <c r="H37" s="438"/>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9"/>
    </row>
    <row r="38" spans="1:35" ht="14.1" customHeight="1">
      <c r="A38" s="428"/>
      <c r="B38" s="429"/>
      <c r="C38" s="429"/>
      <c r="D38" s="429"/>
      <c r="E38" s="429"/>
      <c r="F38" s="429"/>
      <c r="G38" s="429"/>
      <c r="H38" s="440"/>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41"/>
    </row>
    <row r="39" spans="1:35" ht="14.1" customHeight="1">
      <c r="A39" s="428"/>
      <c r="B39" s="429"/>
      <c r="C39" s="429"/>
      <c r="D39" s="429"/>
      <c r="E39" s="429"/>
      <c r="F39" s="429"/>
      <c r="G39" s="429"/>
      <c r="H39" s="440"/>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41"/>
    </row>
    <row r="40" spans="1:35" ht="14.1" customHeight="1">
      <c r="A40" s="429"/>
      <c r="B40" s="429"/>
      <c r="C40" s="429"/>
      <c r="D40" s="429"/>
      <c r="E40" s="429"/>
      <c r="F40" s="429"/>
      <c r="G40" s="429"/>
      <c r="H40" s="440"/>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41"/>
    </row>
    <row r="41" spans="1:35" ht="14.1" customHeight="1">
      <c r="A41" s="429"/>
      <c r="B41" s="429"/>
      <c r="C41" s="429"/>
      <c r="D41" s="429"/>
      <c r="E41" s="429"/>
      <c r="F41" s="429"/>
      <c r="G41" s="429"/>
      <c r="H41" s="440"/>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41"/>
    </row>
    <row r="42" spans="1:35" ht="14.1" customHeight="1">
      <c r="A42" s="429"/>
      <c r="B42" s="429"/>
      <c r="C42" s="429"/>
      <c r="D42" s="429"/>
      <c r="E42" s="429"/>
      <c r="F42" s="429"/>
      <c r="G42" s="429"/>
      <c r="H42" s="569"/>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1"/>
    </row>
    <row r="43" spans="1:35" ht="14.1" customHeight="1">
      <c r="A43" s="429"/>
      <c r="B43" s="429"/>
      <c r="C43" s="429"/>
      <c r="D43" s="429"/>
      <c r="E43" s="429"/>
      <c r="F43" s="429"/>
      <c r="G43" s="429"/>
      <c r="H43" s="572" t="s">
        <v>570</v>
      </c>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4"/>
    </row>
    <row r="44" spans="1:35" ht="14.1" customHeight="1">
      <c r="A44" s="429"/>
      <c r="B44" s="429"/>
      <c r="C44" s="429"/>
      <c r="D44" s="429"/>
      <c r="E44" s="429"/>
      <c r="F44" s="429"/>
      <c r="G44" s="429"/>
      <c r="H44" s="575"/>
      <c r="I44" s="575"/>
      <c r="J44" s="575"/>
      <c r="K44" s="575"/>
      <c r="L44" s="575"/>
      <c r="M44" s="575"/>
      <c r="N44" s="421" t="s">
        <v>571</v>
      </c>
      <c r="O44" s="422"/>
      <c r="P44" s="422"/>
      <c r="Q44" s="422"/>
      <c r="R44" s="422"/>
      <c r="S44" s="422"/>
      <c r="T44" s="422"/>
      <c r="U44" s="422"/>
      <c r="V44" s="422"/>
      <c r="W44" s="422"/>
      <c r="X44" s="423"/>
      <c r="Y44" s="429" t="s">
        <v>661</v>
      </c>
      <c r="Z44" s="429"/>
      <c r="AA44" s="429"/>
      <c r="AB44" s="429"/>
      <c r="AC44" s="429"/>
      <c r="AD44" s="429"/>
      <c r="AE44" s="429"/>
      <c r="AF44" s="429"/>
      <c r="AG44" s="429"/>
      <c r="AH44" s="429"/>
      <c r="AI44" s="429"/>
    </row>
    <row r="45" spans="1:35" ht="14.1" customHeight="1">
      <c r="A45" s="429"/>
      <c r="B45" s="429"/>
      <c r="C45" s="429"/>
      <c r="D45" s="429"/>
      <c r="E45" s="429"/>
      <c r="F45" s="429"/>
      <c r="G45" s="429"/>
      <c r="H45" s="575"/>
      <c r="I45" s="575"/>
      <c r="J45" s="575"/>
      <c r="K45" s="575"/>
      <c r="L45" s="575"/>
      <c r="M45" s="575"/>
      <c r="N45" s="425"/>
      <c r="O45" s="426"/>
      <c r="P45" s="426"/>
      <c r="Q45" s="426"/>
      <c r="R45" s="426"/>
      <c r="S45" s="426"/>
      <c r="T45" s="426"/>
      <c r="U45" s="426"/>
      <c r="V45" s="426"/>
      <c r="W45" s="426"/>
      <c r="X45" s="427"/>
      <c r="Y45" s="429"/>
      <c r="Z45" s="429"/>
      <c r="AA45" s="429"/>
      <c r="AB45" s="429"/>
      <c r="AC45" s="429"/>
      <c r="AD45" s="429"/>
      <c r="AE45" s="429"/>
      <c r="AF45" s="429"/>
      <c r="AG45" s="429"/>
      <c r="AH45" s="429"/>
      <c r="AI45" s="429"/>
    </row>
    <row r="46" spans="1:35" ht="14.1" customHeight="1">
      <c r="A46" s="429"/>
      <c r="B46" s="429"/>
      <c r="C46" s="429"/>
      <c r="D46" s="429"/>
      <c r="E46" s="429"/>
      <c r="F46" s="429"/>
      <c r="G46" s="429"/>
      <c r="H46" s="555" t="s">
        <v>572</v>
      </c>
      <c r="I46" s="555"/>
      <c r="J46" s="555"/>
      <c r="K46" s="555"/>
      <c r="L46" s="555"/>
      <c r="M46" s="555"/>
      <c r="N46" s="556" t="s">
        <v>573</v>
      </c>
      <c r="O46" s="557"/>
      <c r="P46" s="557"/>
      <c r="Q46" s="557"/>
      <c r="R46" s="557"/>
      <c r="S46" s="557"/>
      <c r="T46" s="557"/>
      <c r="U46" s="557"/>
      <c r="V46" s="557"/>
      <c r="W46" s="557"/>
      <c r="X46" s="558"/>
      <c r="Y46" s="556" t="s">
        <v>573</v>
      </c>
      <c r="Z46" s="557"/>
      <c r="AA46" s="557"/>
      <c r="AB46" s="557"/>
      <c r="AC46" s="557"/>
      <c r="AD46" s="557"/>
      <c r="AE46" s="557"/>
      <c r="AF46" s="557"/>
      <c r="AG46" s="557"/>
      <c r="AH46" s="557"/>
      <c r="AI46" s="558"/>
    </row>
    <row r="47" spans="1:35" ht="14.1" customHeight="1">
      <c r="A47" s="429"/>
      <c r="B47" s="429"/>
      <c r="C47" s="429"/>
      <c r="D47" s="429"/>
      <c r="E47" s="429"/>
      <c r="F47" s="429"/>
      <c r="G47" s="429"/>
      <c r="H47" s="555" t="s">
        <v>574</v>
      </c>
      <c r="I47" s="555"/>
      <c r="J47" s="555"/>
      <c r="K47" s="555"/>
      <c r="L47" s="555"/>
      <c r="M47" s="555"/>
      <c r="N47" s="556" t="s">
        <v>658</v>
      </c>
      <c r="O47" s="557"/>
      <c r="P47" s="557"/>
      <c r="Q47" s="557"/>
      <c r="R47" s="557"/>
      <c r="S47" s="557"/>
      <c r="T47" s="557"/>
      <c r="U47" s="557"/>
      <c r="V47" s="557"/>
      <c r="W47" s="557"/>
      <c r="X47" s="558"/>
      <c r="Y47" s="556" t="s">
        <v>658</v>
      </c>
      <c r="Z47" s="557"/>
      <c r="AA47" s="557"/>
      <c r="AB47" s="557"/>
      <c r="AC47" s="557"/>
      <c r="AD47" s="557"/>
      <c r="AE47" s="557"/>
      <c r="AF47" s="557"/>
      <c r="AG47" s="557"/>
      <c r="AH47" s="557"/>
      <c r="AI47" s="558"/>
    </row>
    <row r="48" spans="1:35" ht="14.1" customHeight="1">
      <c r="A48" s="510" t="s">
        <v>575</v>
      </c>
      <c r="B48" s="511"/>
      <c r="C48" s="429" t="s">
        <v>576</v>
      </c>
      <c r="D48" s="429"/>
      <c r="E48" s="429"/>
      <c r="F48" s="429"/>
      <c r="G48" s="429"/>
      <c r="H48" s="433" t="s">
        <v>571</v>
      </c>
      <c r="I48" s="434"/>
      <c r="J48" s="434"/>
      <c r="K48" s="434"/>
      <c r="L48" s="434"/>
      <c r="M48" s="434"/>
      <c r="N48" s="434"/>
      <c r="O48" s="434"/>
      <c r="P48" s="434"/>
      <c r="Q48" s="434"/>
      <c r="R48" s="434"/>
      <c r="S48" s="434"/>
      <c r="T48" s="434"/>
      <c r="U48" s="435"/>
      <c r="V48" s="429" t="s">
        <v>661</v>
      </c>
      <c r="W48" s="429"/>
      <c r="X48" s="429"/>
      <c r="Y48" s="429"/>
      <c r="Z48" s="429"/>
      <c r="AA48" s="429"/>
      <c r="AB48" s="429"/>
      <c r="AC48" s="429"/>
      <c r="AD48" s="429"/>
      <c r="AE48" s="429"/>
      <c r="AF48" s="429"/>
      <c r="AG48" s="429"/>
      <c r="AH48" s="429"/>
      <c r="AI48" s="429"/>
    </row>
    <row r="49" spans="1:35" ht="14.1" customHeight="1">
      <c r="A49" s="512"/>
      <c r="B49" s="513"/>
      <c r="C49" s="429"/>
      <c r="D49" s="429"/>
      <c r="E49" s="429"/>
      <c r="F49" s="429"/>
      <c r="G49" s="429"/>
      <c r="H49" s="428" t="s">
        <v>577</v>
      </c>
      <c r="I49" s="429"/>
      <c r="J49" s="429"/>
      <c r="K49" s="429"/>
      <c r="L49" s="429"/>
      <c r="M49" s="429"/>
      <c r="N49" s="429"/>
      <c r="O49" s="421" t="s">
        <v>578</v>
      </c>
      <c r="P49" s="422"/>
      <c r="Q49" s="422"/>
      <c r="R49" s="422"/>
      <c r="S49" s="422"/>
      <c r="T49" s="422"/>
      <c r="U49" s="423"/>
      <c r="V49" s="428" t="s">
        <v>577</v>
      </c>
      <c r="W49" s="429"/>
      <c r="X49" s="429"/>
      <c r="Y49" s="429"/>
      <c r="Z49" s="429"/>
      <c r="AA49" s="429"/>
      <c r="AB49" s="429"/>
      <c r="AC49" s="429" t="s">
        <v>578</v>
      </c>
      <c r="AD49" s="429"/>
      <c r="AE49" s="429"/>
      <c r="AF49" s="429"/>
      <c r="AG49" s="429"/>
      <c r="AH49" s="429"/>
      <c r="AI49" s="429"/>
    </row>
    <row r="50" spans="1:35" ht="14.1" customHeight="1">
      <c r="A50" s="512"/>
      <c r="B50" s="513"/>
      <c r="C50" s="429"/>
      <c r="D50" s="429"/>
      <c r="E50" s="429"/>
      <c r="F50" s="429"/>
      <c r="G50" s="429"/>
      <c r="H50" s="429"/>
      <c r="I50" s="429"/>
      <c r="J50" s="429"/>
      <c r="K50" s="429"/>
      <c r="L50" s="429"/>
      <c r="M50" s="429"/>
      <c r="N50" s="429"/>
      <c r="O50" s="425"/>
      <c r="P50" s="426"/>
      <c r="Q50" s="426"/>
      <c r="R50" s="426"/>
      <c r="S50" s="426"/>
      <c r="T50" s="426"/>
      <c r="U50" s="427"/>
      <c r="V50" s="429"/>
      <c r="W50" s="429"/>
      <c r="X50" s="429"/>
      <c r="Y50" s="429"/>
      <c r="Z50" s="429"/>
      <c r="AA50" s="429"/>
      <c r="AB50" s="429"/>
      <c r="AC50" s="429"/>
      <c r="AD50" s="429"/>
      <c r="AE50" s="429"/>
      <c r="AF50" s="429"/>
      <c r="AG50" s="429"/>
      <c r="AH50" s="429"/>
      <c r="AI50" s="429"/>
    </row>
    <row r="51" spans="1:35" ht="14.1" customHeight="1">
      <c r="A51" s="512"/>
      <c r="B51" s="513"/>
      <c r="C51" s="576"/>
      <c r="D51" s="577"/>
      <c r="E51" s="577"/>
      <c r="F51" s="577"/>
      <c r="G51" s="578"/>
      <c r="H51" s="579"/>
      <c r="I51" s="580"/>
      <c r="J51" s="580"/>
      <c r="K51" s="580"/>
      <c r="L51" s="580"/>
      <c r="M51" s="580"/>
      <c r="N51" s="581"/>
      <c r="O51" s="582"/>
      <c r="P51" s="583"/>
      <c r="Q51" s="583"/>
      <c r="R51" s="583"/>
      <c r="S51" s="583"/>
      <c r="T51" s="583"/>
      <c r="U51" s="584"/>
      <c r="V51" s="585"/>
      <c r="W51" s="586"/>
      <c r="X51" s="586"/>
      <c r="Y51" s="586"/>
      <c r="Z51" s="586"/>
      <c r="AA51" s="586"/>
      <c r="AB51" s="587"/>
      <c r="AC51" s="582"/>
      <c r="AD51" s="583"/>
      <c r="AE51" s="583"/>
      <c r="AF51" s="583"/>
      <c r="AG51" s="583"/>
      <c r="AH51" s="583"/>
      <c r="AI51" s="584"/>
    </row>
    <row r="52" spans="1:35" ht="14.1" customHeight="1">
      <c r="A52" s="512"/>
      <c r="B52" s="513"/>
      <c r="C52" s="516"/>
      <c r="D52" s="517"/>
      <c r="E52" s="517"/>
      <c r="F52" s="517"/>
      <c r="G52" s="518"/>
      <c r="H52" s="522"/>
      <c r="I52" s="523"/>
      <c r="J52" s="523"/>
      <c r="K52" s="523"/>
      <c r="L52" s="523"/>
      <c r="M52" s="523"/>
      <c r="N52" s="524"/>
      <c r="O52" s="543"/>
      <c r="P52" s="544"/>
      <c r="Q52" s="544"/>
      <c r="R52" s="544"/>
      <c r="S52" s="544"/>
      <c r="T52" s="544"/>
      <c r="U52" s="545"/>
      <c r="V52" s="534"/>
      <c r="W52" s="535"/>
      <c r="X52" s="535"/>
      <c r="Y52" s="535"/>
      <c r="Z52" s="535"/>
      <c r="AA52" s="535"/>
      <c r="AB52" s="536"/>
      <c r="AC52" s="543"/>
      <c r="AD52" s="544"/>
      <c r="AE52" s="544"/>
      <c r="AF52" s="544"/>
      <c r="AG52" s="544"/>
      <c r="AH52" s="544"/>
      <c r="AI52" s="545"/>
    </row>
    <row r="53" spans="1:35" ht="14.1" customHeight="1">
      <c r="A53" s="512"/>
      <c r="B53" s="513"/>
      <c r="C53" s="436"/>
      <c r="D53" s="424"/>
      <c r="E53" s="424"/>
      <c r="F53" s="424"/>
      <c r="G53" s="437"/>
      <c r="H53" s="534"/>
      <c r="I53" s="535"/>
      <c r="J53" s="535"/>
      <c r="K53" s="535"/>
      <c r="L53" s="535"/>
      <c r="M53" s="535"/>
      <c r="N53" s="536"/>
      <c r="O53" s="543"/>
      <c r="P53" s="544"/>
      <c r="Q53" s="544"/>
      <c r="R53" s="544"/>
      <c r="S53" s="544"/>
      <c r="T53" s="544"/>
      <c r="U53" s="545"/>
      <c r="V53" s="534"/>
      <c r="W53" s="535"/>
      <c r="X53" s="535"/>
      <c r="Y53" s="535"/>
      <c r="Z53" s="535"/>
      <c r="AA53" s="535"/>
      <c r="AB53" s="536"/>
      <c r="AC53" s="543"/>
      <c r="AD53" s="544"/>
      <c r="AE53" s="544"/>
      <c r="AF53" s="544"/>
      <c r="AG53" s="544"/>
      <c r="AH53" s="544"/>
      <c r="AI53" s="545"/>
    </row>
    <row r="54" spans="1:35" ht="14.1" customHeight="1">
      <c r="A54" s="512"/>
      <c r="B54" s="513"/>
      <c r="C54" s="436"/>
      <c r="D54" s="424"/>
      <c r="E54" s="424"/>
      <c r="F54" s="424"/>
      <c r="G54" s="437"/>
      <c r="H54" s="534"/>
      <c r="I54" s="535"/>
      <c r="J54" s="535"/>
      <c r="K54" s="535"/>
      <c r="L54" s="535"/>
      <c r="M54" s="535"/>
      <c r="N54" s="536"/>
      <c r="O54" s="543"/>
      <c r="P54" s="544"/>
      <c r="Q54" s="544"/>
      <c r="R54" s="544"/>
      <c r="S54" s="544"/>
      <c r="T54" s="544"/>
      <c r="U54" s="545"/>
      <c r="V54" s="534"/>
      <c r="W54" s="535"/>
      <c r="X54" s="535"/>
      <c r="Y54" s="535"/>
      <c r="Z54" s="535"/>
      <c r="AA54" s="535"/>
      <c r="AB54" s="536"/>
      <c r="AC54" s="543"/>
      <c r="AD54" s="544"/>
      <c r="AE54" s="544"/>
      <c r="AF54" s="544"/>
      <c r="AG54" s="544"/>
      <c r="AH54" s="544"/>
      <c r="AI54" s="545"/>
    </row>
    <row r="55" spans="1:35" ht="14.1" customHeight="1">
      <c r="A55" s="512"/>
      <c r="B55" s="513"/>
      <c r="C55" s="436"/>
      <c r="D55" s="424"/>
      <c r="E55" s="424"/>
      <c r="F55" s="424"/>
      <c r="G55" s="437"/>
      <c r="H55" s="534"/>
      <c r="I55" s="535"/>
      <c r="J55" s="535"/>
      <c r="K55" s="535"/>
      <c r="L55" s="535"/>
      <c r="M55" s="535"/>
      <c r="N55" s="536"/>
      <c r="O55" s="543"/>
      <c r="P55" s="544"/>
      <c r="Q55" s="544"/>
      <c r="R55" s="544"/>
      <c r="S55" s="544"/>
      <c r="T55" s="544"/>
      <c r="U55" s="545"/>
      <c r="V55" s="534"/>
      <c r="W55" s="535"/>
      <c r="X55" s="535"/>
      <c r="Y55" s="535"/>
      <c r="Z55" s="535"/>
      <c r="AA55" s="535"/>
      <c r="AB55" s="536"/>
      <c r="AC55" s="543"/>
      <c r="AD55" s="544"/>
      <c r="AE55" s="544"/>
      <c r="AF55" s="544"/>
      <c r="AG55" s="544"/>
      <c r="AH55" s="544"/>
      <c r="AI55" s="545"/>
    </row>
    <row r="56" spans="1:35" ht="14.1" customHeight="1">
      <c r="A56" s="512"/>
      <c r="B56" s="513"/>
      <c r="C56" s="436"/>
      <c r="D56" s="424"/>
      <c r="E56" s="424"/>
      <c r="F56" s="424"/>
      <c r="G56" s="437"/>
      <c r="H56" s="534"/>
      <c r="I56" s="535"/>
      <c r="J56" s="535"/>
      <c r="K56" s="535"/>
      <c r="L56" s="535"/>
      <c r="M56" s="535"/>
      <c r="N56" s="536"/>
      <c r="O56" s="543"/>
      <c r="P56" s="544"/>
      <c r="Q56" s="544"/>
      <c r="R56" s="544"/>
      <c r="S56" s="544"/>
      <c r="T56" s="544"/>
      <c r="U56" s="545"/>
      <c r="V56" s="534"/>
      <c r="W56" s="535"/>
      <c r="X56" s="535"/>
      <c r="Y56" s="535"/>
      <c r="Z56" s="535"/>
      <c r="AA56" s="535"/>
      <c r="AB56" s="536"/>
      <c r="AC56" s="543"/>
      <c r="AD56" s="544"/>
      <c r="AE56" s="544"/>
      <c r="AF56" s="544"/>
      <c r="AG56" s="544"/>
      <c r="AH56" s="544"/>
      <c r="AI56" s="545"/>
    </row>
    <row r="57" spans="1:35" ht="14.1" customHeight="1">
      <c r="A57" s="512"/>
      <c r="B57" s="513"/>
      <c r="C57" s="516"/>
      <c r="D57" s="517"/>
      <c r="E57" s="517"/>
      <c r="F57" s="517"/>
      <c r="G57" s="518"/>
      <c r="H57" s="522"/>
      <c r="I57" s="523"/>
      <c r="J57" s="523"/>
      <c r="K57" s="523"/>
      <c r="L57" s="523"/>
      <c r="M57" s="523"/>
      <c r="N57" s="524"/>
      <c r="O57" s="525"/>
      <c r="P57" s="526"/>
      <c r="Q57" s="526"/>
      <c r="R57" s="526"/>
      <c r="S57" s="526"/>
      <c r="T57" s="526"/>
      <c r="U57" s="527"/>
      <c r="V57" s="528"/>
      <c r="W57" s="529"/>
      <c r="X57" s="529"/>
      <c r="Y57" s="529"/>
      <c r="Z57" s="529"/>
      <c r="AA57" s="529"/>
      <c r="AB57" s="530"/>
      <c r="AC57" s="525"/>
      <c r="AD57" s="526"/>
      <c r="AE57" s="526"/>
      <c r="AF57" s="526"/>
      <c r="AG57" s="526"/>
      <c r="AH57" s="526"/>
      <c r="AI57" s="527"/>
    </row>
    <row r="58" spans="1:35" ht="14.1" customHeight="1" thickBot="1">
      <c r="A58" s="512"/>
      <c r="B58" s="513"/>
      <c r="C58" s="519"/>
      <c r="D58" s="520"/>
      <c r="E58" s="520"/>
      <c r="F58" s="520"/>
      <c r="G58" s="521"/>
      <c r="H58" s="522"/>
      <c r="I58" s="523"/>
      <c r="J58" s="523"/>
      <c r="K58" s="523"/>
      <c r="L58" s="523"/>
      <c r="M58" s="523"/>
      <c r="N58" s="524"/>
      <c r="O58" s="525"/>
      <c r="P58" s="526"/>
      <c r="Q58" s="526"/>
      <c r="R58" s="526"/>
      <c r="S58" s="526"/>
      <c r="T58" s="526"/>
      <c r="U58" s="527"/>
      <c r="V58" s="528"/>
      <c r="W58" s="529"/>
      <c r="X58" s="529"/>
      <c r="Y58" s="529"/>
      <c r="Z58" s="529"/>
      <c r="AA58" s="529"/>
      <c r="AB58" s="530"/>
      <c r="AC58" s="525"/>
      <c r="AD58" s="526"/>
      <c r="AE58" s="526"/>
      <c r="AF58" s="526"/>
      <c r="AG58" s="526"/>
      <c r="AH58" s="526"/>
      <c r="AI58" s="527"/>
    </row>
    <row r="59" spans="1:35" ht="14.1" customHeight="1" thickTop="1">
      <c r="A59" s="512"/>
      <c r="B59" s="513"/>
      <c r="C59" s="451" t="s">
        <v>579</v>
      </c>
      <c r="D59" s="452"/>
      <c r="E59" s="452"/>
      <c r="F59" s="452"/>
      <c r="G59" s="453"/>
      <c r="H59" s="531"/>
      <c r="I59" s="532"/>
      <c r="J59" s="532"/>
      <c r="K59" s="532"/>
      <c r="L59" s="532"/>
      <c r="M59" s="532"/>
      <c r="N59" s="533"/>
      <c r="O59" s="540"/>
      <c r="P59" s="541"/>
      <c r="Q59" s="541"/>
      <c r="R59" s="541"/>
      <c r="S59" s="541"/>
      <c r="T59" s="541"/>
      <c r="U59" s="542"/>
      <c r="V59" s="549"/>
      <c r="W59" s="550"/>
      <c r="X59" s="550"/>
      <c r="Y59" s="550"/>
      <c r="Z59" s="550"/>
      <c r="AA59" s="550"/>
      <c r="AB59" s="551"/>
      <c r="AC59" s="540"/>
      <c r="AD59" s="541"/>
      <c r="AE59" s="541"/>
      <c r="AF59" s="541"/>
      <c r="AG59" s="541"/>
      <c r="AH59" s="541"/>
      <c r="AI59" s="542"/>
    </row>
    <row r="60" spans="1:35" ht="14.1" customHeight="1">
      <c r="A60" s="512"/>
      <c r="B60" s="513"/>
      <c r="C60" s="436"/>
      <c r="D60" s="424"/>
      <c r="E60" s="424"/>
      <c r="F60" s="424"/>
      <c r="G60" s="437"/>
      <c r="H60" s="534"/>
      <c r="I60" s="535"/>
      <c r="J60" s="535"/>
      <c r="K60" s="535"/>
      <c r="L60" s="535"/>
      <c r="M60" s="535"/>
      <c r="N60" s="536"/>
      <c r="O60" s="543"/>
      <c r="P60" s="544"/>
      <c r="Q60" s="544"/>
      <c r="R60" s="544"/>
      <c r="S60" s="544"/>
      <c r="T60" s="544"/>
      <c r="U60" s="545"/>
      <c r="V60" s="528"/>
      <c r="W60" s="529"/>
      <c r="X60" s="529"/>
      <c r="Y60" s="529"/>
      <c r="Z60" s="529"/>
      <c r="AA60" s="529"/>
      <c r="AB60" s="530"/>
      <c r="AC60" s="543"/>
      <c r="AD60" s="544"/>
      <c r="AE60" s="544"/>
      <c r="AF60" s="544"/>
      <c r="AG60" s="544"/>
      <c r="AH60" s="544"/>
      <c r="AI60" s="545"/>
    </row>
    <row r="61" spans="1:35" ht="14.1" customHeight="1">
      <c r="A61" s="514"/>
      <c r="B61" s="515"/>
      <c r="C61" s="425"/>
      <c r="D61" s="426"/>
      <c r="E61" s="426"/>
      <c r="F61" s="426"/>
      <c r="G61" s="427"/>
      <c r="H61" s="537"/>
      <c r="I61" s="538"/>
      <c r="J61" s="538"/>
      <c r="K61" s="538"/>
      <c r="L61" s="538"/>
      <c r="M61" s="538"/>
      <c r="N61" s="539"/>
      <c r="O61" s="546"/>
      <c r="P61" s="547"/>
      <c r="Q61" s="547"/>
      <c r="R61" s="547"/>
      <c r="S61" s="547"/>
      <c r="T61" s="547"/>
      <c r="U61" s="548"/>
      <c r="V61" s="552"/>
      <c r="W61" s="553"/>
      <c r="X61" s="553"/>
      <c r="Y61" s="553"/>
      <c r="Z61" s="553"/>
      <c r="AA61" s="553"/>
      <c r="AB61" s="554"/>
      <c r="AC61" s="546"/>
      <c r="AD61" s="547"/>
      <c r="AE61" s="547"/>
      <c r="AF61" s="547"/>
      <c r="AG61" s="547"/>
      <c r="AH61" s="547"/>
      <c r="AI61" s="548"/>
    </row>
    <row r="62" spans="1:35" ht="14.1" customHeight="1">
      <c r="A62" s="510" t="s">
        <v>580</v>
      </c>
      <c r="B62" s="511"/>
      <c r="C62" s="435" t="s">
        <v>581</v>
      </c>
      <c r="D62" s="429"/>
      <c r="E62" s="429"/>
      <c r="F62" s="429"/>
      <c r="G62" s="429"/>
      <c r="H62" s="429" t="s">
        <v>582</v>
      </c>
      <c r="I62" s="429"/>
      <c r="J62" s="429"/>
      <c r="K62" s="429"/>
      <c r="L62" s="429"/>
      <c r="M62" s="428" t="s">
        <v>583</v>
      </c>
      <c r="N62" s="429"/>
      <c r="O62" s="429"/>
      <c r="P62" s="429"/>
      <c r="Q62" s="429"/>
      <c r="R62" s="429" t="s">
        <v>571</v>
      </c>
      <c r="S62" s="429"/>
      <c r="T62" s="429"/>
      <c r="U62" s="429"/>
      <c r="V62" s="429"/>
      <c r="W62" s="429"/>
      <c r="X62" s="429"/>
      <c r="Y62" s="429"/>
      <c r="Z62" s="429"/>
      <c r="AA62" s="429" t="s">
        <v>661</v>
      </c>
      <c r="AB62" s="429"/>
      <c r="AC62" s="429"/>
      <c r="AD62" s="429"/>
      <c r="AE62" s="429"/>
      <c r="AF62" s="429"/>
      <c r="AG62" s="429"/>
      <c r="AH62" s="429"/>
      <c r="AI62" s="429"/>
    </row>
    <row r="63" spans="1:35" ht="14.1" customHeight="1">
      <c r="A63" s="512"/>
      <c r="B63" s="513"/>
      <c r="C63" s="435"/>
      <c r="D63" s="429"/>
      <c r="E63" s="429"/>
      <c r="F63" s="429"/>
      <c r="G63" s="429"/>
      <c r="H63" s="429"/>
      <c r="I63" s="429"/>
      <c r="J63" s="429"/>
      <c r="K63" s="429"/>
      <c r="L63" s="429"/>
      <c r="M63" s="428"/>
      <c r="N63" s="429"/>
      <c r="O63" s="429"/>
      <c r="P63" s="429"/>
      <c r="Q63" s="429"/>
      <c r="R63" s="429"/>
      <c r="S63" s="429"/>
      <c r="T63" s="429"/>
      <c r="U63" s="429"/>
      <c r="V63" s="429"/>
      <c r="W63" s="429"/>
      <c r="X63" s="429"/>
      <c r="Y63" s="429"/>
      <c r="Z63" s="429"/>
      <c r="AA63" s="429"/>
      <c r="AB63" s="429"/>
      <c r="AC63" s="429"/>
      <c r="AD63" s="429"/>
      <c r="AE63" s="429"/>
      <c r="AF63" s="429"/>
      <c r="AG63" s="429"/>
      <c r="AH63" s="429"/>
      <c r="AI63" s="429"/>
    </row>
    <row r="64" spans="1:35" ht="14.1" customHeight="1">
      <c r="A64" s="512"/>
      <c r="B64" s="513"/>
      <c r="C64" s="435"/>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row>
    <row r="65" spans="1:35" ht="14.1" customHeight="1">
      <c r="A65" s="512"/>
      <c r="B65" s="513"/>
      <c r="C65" s="435" t="s">
        <v>584</v>
      </c>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row>
    <row r="66" spans="1:35" ht="14.1" customHeight="1">
      <c r="A66" s="512"/>
      <c r="B66" s="513"/>
      <c r="C66" s="435"/>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row>
    <row r="67" spans="1:35" ht="14.1" customHeight="1">
      <c r="A67" s="512"/>
      <c r="B67" s="513"/>
      <c r="C67" s="435"/>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row>
    <row r="68" spans="1:35" ht="14.1" customHeight="1">
      <c r="A68" s="512"/>
      <c r="B68" s="513"/>
      <c r="C68" s="435"/>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row>
    <row r="69" spans="1:35" ht="14.1" customHeight="1">
      <c r="A69" s="512"/>
      <c r="B69" s="513"/>
      <c r="C69" s="435" t="s">
        <v>585</v>
      </c>
      <c r="D69" s="429"/>
      <c r="E69" s="429"/>
      <c r="F69" s="429"/>
      <c r="G69" s="429"/>
      <c r="H69" s="429"/>
      <c r="I69" s="429"/>
      <c r="J69" s="429"/>
      <c r="K69" s="429"/>
      <c r="L69" s="429"/>
      <c r="M69" s="429"/>
      <c r="N69" s="429"/>
      <c r="O69" s="429"/>
      <c r="P69" s="429"/>
      <c r="Q69" s="429"/>
      <c r="R69" s="508"/>
      <c r="S69" s="508"/>
      <c r="T69" s="508"/>
      <c r="U69" s="508"/>
      <c r="V69" s="508"/>
      <c r="W69" s="508"/>
      <c r="X69" s="508"/>
      <c r="Y69" s="508"/>
      <c r="Z69" s="508"/>
      <c r="AA69" s="509"/>
      <c r="AB69" s="509"/>
      <c r="AC69" s="509"/>
      <c r="AD69" s="509"/>
      <c r="AE69" s="509"/>
      <c r="AF69" s="509"/>
      <c r="AG69" s="509"/>
      <c r="AH69" s="509"/>
      <c r="AI69" s="509"/>
    </row>
    <row r="70" spans="1:35" ht="14.1" customHeight="1">
      <c r="A70" s="512"/>
      <c r="B70" s="513"/>
      <c r="C70" s="435"/>
      <c r="D70" s="429"/>
      <c r="E70" s="429"/>
      <c r="F70" s="429"/>
      <c r="G70" s="429"/>
      <c r="H70" s="429"/>
      <c r="I70" s="429"/>
      <c r="J70" s="429"/>
      <c r="K70" s="429"/>
      <c r="L70" s="429"/>
      <c r="M70" s="429"/>
      <c r="N70" s="429"/>
      <c r="O70" s="429"/>
      <c r="P70" s="429"/>
      <c r="Q70" s="429"/>
      <c r="R70" s="508"/>
      <c r="S70" s="508"/>
      <c r="T70" s="508"/>
      <c r="U70" s="508"/>
      <c r="V70" s="508"/>
      <c r="W70" s="508"/>
      <c r="X70" s="508"/>
      <c r="Y70" s="508"/>
      <c r="Z70" s="508"/>
      <c r="AA70" s="509"/>
      <c r="AB70" s="509"/>
      <c r="AC70" s="509"/>
      <c r="AD70" s="509"/>
      <c r="AE70" s="509"/>
      <c r="AF70" s="509"/>
      <c r="AG70" s="509"/>
      <c r="AH70" s="509"/>
      <c r="AI70" s="509"/>
    </row>
    <row r="71" spans="1:35" ht="14.1" customHeight="1">
      <c r="A71" s="512"/>
      <c r="B71" s="513"/>
      <c r="C71" s="435"/>
      <c r="D71" s="429"/>
      <c r="E71" s="429"/>
      <c r="F71" s="429"/>
      <c r="G71" s="429"/>
      <c r="H71" s="429"/>
      <c r="I71" s="429"/>
      <c r="J71" s="429"/>
      <c r="K71" s="429"/>
      <c r="L71" s="429"/>
      <c r="M71" s="429"/>
      <c r="N71" s="429"/>
      <c r="O71" s="429"/>
      <c r="P71" s="429"/>
      <c r="Q71" s="429"/>
      <c r="R71" s="508"/>
      <c r="S71" s="508"/>
      <c r="T71" s="508"/>
      <c r="U71" s="508"/>
      <c r="V71" s="508"/>
      <c r="W71" s="508"/>
      <c r="X71" s="508"/>
      <c r="Y71" s="508"/>
      <c r="Z71" s="508"/>
      <c r="AA71" s="509"/>
      <c r="AB71" s="509"/>
      <c r="AC71" s="509"/>
      <c r="AD71" s="509"/>
      <c r="AE71" s="509"/>
      <c r="AF71" s="509"/>
      <c r="AG71" s="509"/>
      <c r="AH71" s="509"/>
      <c r="AI71" s="509"/>
    </row>
    <row r="72" spans="1:35" ht="14.1" customHeight="1">
      <c r="A72" s="512"/>
      <c r="B72" s="513"/>
      <c r="C72" s="435"/>
      <c r="D72" s="429"/>
      <c r="E72" s="429"/>
      <c r="F72" s="429"/>
      <c r="G72" s="429"/>
      <c r="H72" s="429"/>
      <c r="I72" s="429"/>
      <c r="J72" s="429"/>
      <c r="K72" s="429"/>
      <c r="L72" s="429"/>
      <c r="M72" s="429"/>
      <c r="N72" s="429"/>
      <c r="O72" s="429"/>
      <c r="P72" s="429"/>
      <c r="Q72" s="429"/>
      <c r="R72" s="508"/>
      <c r="S72" s="508"/>
      <c r="T72" s="508"/>
      <c r="U72" s="508"/>
      <c r="V72" s="508"/>
      <c r="W72" s="508"/>
      <c r="X72" s="508"/>
      <c r="Y72" s="508"/>
      <c r="Z72" s="508"/>
      <c r="AA72" s="509"/>
      <c r="AB72" s="509"/>
      <c r="AC72" s="509"/>
      <c r="AD72" s="509"/>
      <c r="AE72" s="509"/>
      <c r="AF72" s="509"/>
      <c r="AG72" s="509"/>
      <c r="AH72" s="509"/>
      <c r="AI72" s="509"/>
    </row>
    <row r="73" spans="1:35" ht="14.1" customHeight="1">
      <c r="A73" s="512"/>
      <c r="B73" s="513"/>
      <c r="C73" s="422" t="s">
        <v>586</v>
      </c>
      <c r="D73" s="422"/>
      <c r="E73" s="422"/>
      <c r="F73" s="422"/>
      <c r="G73" s="423"/>
      <c r="H73" s="429" t="s">
        <v>587</v>
      </c>
      <c r="I73" s="429"/>
      <c r="J73" s="429"/>
      <c r="K73" s="429"/>
      <c r="L73" s="429"/>
      <c r="M73" s="429" t="s">
        <v>588</v>
      </c>
      <c r="N73" s="429"/>
      <c r="O73" s="429"/>
      <c r="P73" s="429"/>
      <c r="Q73" s="429"/>
      <c r="R73" s="421" t="s">
        <v>571</v>
      </c>
      <c r="S73" s="422"/>
      <c r="T73" s="422"/>
      <c r="U73" s="422"/>
      <c r="V73" s="422"/>
      <c r="W73" s="422"/>
      <c r="X73" s="422"/>
      <c r="Y73" s="422"/>
      <c r="Z73" s="423"/>
      <c r="AA73" s="421" t="s">
        <v>589</v>
      </c>
      <c r="AB73" s="422"/>
      <c r="AC73" s="422"/>
      <c r="AD73" s="422"/>
      <c r="AE73" s="422"/>
      <c r="AF73" s="422"/>
      <c r="AG73" s="422"/>
      <c r="AH73" s="422"/>
      <c r="AI73" s="423"/>
    </row>
    <row r="74" spans="1:35" ht="14.1" customHeight="1">
      <c r="A74" s="512"/>
      <c r="B74" s="513"/>
      <c r="C74" s="424"/>
      <c r="D74" s="424"/>
      <c r="E74" s="424"/>
      <c r="F74" s="424"/>
      <c r="G74" s="437"/>
      <c r="H74" s="429"/>
      <c r="I74" s="429"/>
      <c r="J74" s="429"/>
      <c r="K74" s="429"/>
      <c r="L74" s="429"/>
      <c r="M74" s="429"/>
      <c r="N74" s="429"/>
      <c r="O74" s="429"/>
      <c r="P74" s="429"/>
      <c r="Q74" s="429"/>
      <c r="R74" s="425"/>
      <c r="S74" s="426"/>
      <c r="T74" s="426"/>
      <c r="U74" s="426"/>
      <c r="V74" s="426"/>
      <c r="W74" s="426"/>
      <c r="X74" s="426"/>
      <c r="Y74" s="426"/>
      <c r="Z74" s="427"/>
      <c r="AA74" s="425"/>
      <c r="AB74" s="426"/>
      <c r="AC74" s="426"/>
      <c r="AD74" s="426"/>
      <c r="AE74" s="426"/>
      <c r="AF74" s="426"/>
      <c r="AG74" s="426"/>
      <c r="AH74" s="426"/>
      <c r="AI74" s="427"/>
    </row>
    <row r="75" spans="1:35" ht="14.1" customHeight="1">
      <c r="A75" s="512"/>
      <c r="B75" s="513"/>
      <c r="C75" s="424"/>
      <c r="D75" s="424"/>
      <c r="E75" s="424"/>
      <c r="F75" s="424"/>
      <c r="G75" s="437"/>
      <c r="H75" s="429"/>
      <c r="I75" s="429"/>
      <c r="J75" s="429"/>
      <c r="K75" s="429"/>
      <c r="L75" s="429"/>
      <c r="M75" s="429"/>
      <c r="N75" s="429"/>
      <c r="O75" s="429"/>
      <c r="P75" s="429"/>
      <c r="Q75" s="429"/>
      <c r="R75" s="507" t="s">
        <v>590</v>
      </c>
      <c r="S75" s="429"/>
      <c r="T75" s="429"/>
      <c r="U75" s="429"/>
      <c r="V75" s="429"/>
      <c r="W75" s="507" t="s">
        <v>578</v>
      </c>
      <c r="X75" s="507"/>
      <c r="Y75" s="507"/>
      <c r="Z75" s="507"/>
      <c r="AA75" s="507" t="s">
        <v>590</v>
      </c>
      <c r="AB75" s="429"/>
      <c r="AC75" s="429"/>
      <c r="AD75" s="429"/>
      <c r="AE75" s="429"/>
      <c r="AF75" s="507" t="s">
        <v>578</v>
      </c>
      <c r="AG75" s="507"/>
      <c r="AH75" s="507"/>
      <c r="AI75" s="507"/>
    </row>
    <row r="76" spans="1:35" ht="14.1" customHeight="1">
      <c r="A76" s="512"/>
      <c r="B76" s="513"/>
      <c r="C76" s="424"/>
      <c r="D76" s="424"/>
      <c r="E76" s="424"/>
      <c r="F76" s="424"/>
      <c r="G76" s="437"/>
      <c r="H76" s="421"/>
      <c r="I76" s="422"/>
      <c r="J76" s="422"/>
      <c r="K76" s="422"/>
      <c r="L76" s="423"/>
      <c r="M76" s="421"/>
      <c r="N76" s="422"/>
      <c r="O76" s="422"/>
      <c r="P76" s="422"/>
      <c r="Q76" s="423"/>
      <c r="R76" s="421"/>
      <c r="S76" s="422"/>
      <c r="T76" s="422"/>
      <c r="U76" s="422"/>
      <c r="V76" s="423"/>
      <c r="W76" s="421"/>
      <c r="X76" s="422"/>
      <c r="Y76" s="422"/>
      <c r="Z76" s="423"/>
      <c r="AA76" s="421"/>
      <c r="AB76" s="422"/>
      <c r="AC76" s="422"/>
      <c r="AD76" s="422"/>
      <c r="AE76" s="423"/>
      <c r="AF76" s="421"/>
      <c r="AG76" s="422"/>
      <c r="AH76" s="422"/>
      <c r="AI76" s="423"/>
    </row>
    <row r="77" spans="1:35" ht="14.1" customHeight="1">
      <c r="A77" s="512"/>
      <c r="B77" s="513"/>
      <c r="C77" s="424"/>
      <c r="D77" s="424"/>
      <c r="E77" s="424"/>
      <c r="F77" s="424"/>
      <c r="G77" s="437"/>
      <c r="H77" s="436"/>
      <c r="I77" s="424"/>
      <c r="J77" s="424"/>
      <c r="K77" s="424"/>
      <c r="L77" s="437"/>
      <c r="M77" s="436"/>
      <c r="N77" s="424"/>
      <c r="O77" s="424"/>
      <c r="P77" s="424"/>
      <c r="Q77" s="437"/>
      <c r="R77" s="436"/>
      <c r="S77" s="424"/>
      <c r="T77" s="424"/>
      <c r="U77" s="424"/>
      <c r="V77" s="437"/>
      <c r="W77" s="436"/>
      <c r="X77" s="424"/>
      <c r="Y77" s="424"/>
      <c r="Z77" s="437"/>
      <c r="AA77" s="436"/>
      <c r="AB77" s="424"/>
      <c r="AC77" s="424"/>
      <c r="AD77" s="424"/>
      <c r="AE77" s="437"/>
      <c r="AF77" s="436"/>
      <c r="AG77" s="424"/>
      <c r="AH77" s="424"/>
      <c r="AI77" s="437"/>
    </row>
    <row r="78" spans="1:35" ht="14.1" customHeight="1">
      <c r="A78" s="512"/>
      <c r="B78" s="513"/>
      <c r="C78" s="424"/>
      <c r="D78" s="424"/>
      <c r="E78" s="424"/>
      <c r="F78" s="424"/>
      <c r="G78" s="437"/>
      <c r="H78" s="436"/>
      <c r="I78" s="424"/>
      <c r="J78" s="424"/>
      <c r="K78" s="424"/>
      <c r="L78" s="437"/>
      <c r="M78" s="436"/>
      <c r="N78" s="424"/>
      <c r="O78" s="424"/>
      <c r="P78" s="424"/>
      <c r="Q78" s="437"/>
      <c r="R78" s="436"/>
      <c r="S78" s="424"/>
      <c r="T78" s="424"/>
      <c r="U78" s="424"/>
      <c r="V78" s="437"/>
      <c r="W78" s="436"/>
      <c r="X78" s="424"/>
      <c r="Y78" s="424"/>
      <c r="Z78" s="437"/>
      <c r="AA78" s="436"/>
      <c r="AB78" s="424"/>
      <c r="AC78" s="424"/>
      <c r="AD78" s="424"/>
      <c r="AE78" s="437"/>
      <c r="AF78" s="436"/>
      <c r="AG78" s="424"/>
      <c r="AH78" s="424"/>
      <c r="AI78" s="437"/>
    </row>
    <row r="79" spans="1:35" ht="14.1" customHeight="1">
      <c r="A79" s="512"/>
      <c r="B79" s="513"/>
      <c r="C79" s="424"/>
      <c r="D79" s="424"/>
      <c r="E79" s="424"/>
      <c r="F79" s="424"/>
      <c r="G79" s="437"/>
      <c r="H79" s="436"/>
      <c r="I79" s="424"/>
      <c r="J79" s="424"/>
      <c r="K79" s="424"/>
      <c r="L79" s="437"/>
      <c r="M79" s="436"/>
      <c r="N79" s="424"/>
      <c r="O79" s="424"/>
      <c r="P79" s="424"/>
      <c r="Q79" s="437"/>
      <c r="R79" s="436"/>
      <c r="S79" s="424"/>
      <c r="T79" s="424"/>
      <c r="U79" s="424"/>
      <c r="V79" s="437"/>
      <c r="W79" s="436"/>
      <c r="X79" s="424"/>
      <c r="Y79" s="424"/>
      <c r="Z79" s="437"/>
      <c r="AA79" s="436"/>
      <c r="AB79" s="424"/>
      <c r="AC79" s="424"/>
      <c r="AD79" s="424"/>
      <c r="AE79" s="437"/>
      <c r="AF79" s="436"/>
      <c r="AG79" s="424"/>
      <c r="AH79" s="424"/>
      <c r="AI79" s="437"/>
    </row>
    <row r="80" spans="1:35" ht="14.1" customHeight="1">
      <c r="A80" s="512"/>
      <c r="B80" s="513"/>
      <c r="C80" s="424"/>
      <c r="D80" s="424"/>
      <c r="E80" s="424"/>
      <c r="F80" s="424"/>
      <c r="G80" s="437"/>
      <c r="H80" s="436"/>
      <c r="I80" s="424"/>
      <c r="J80" s="424"/>
      <c r="K80" s="424"/>
      <c r="L80" s="437"/>
      <c r="M80" s="436"/>
      <c r="N80" s="424"/>
      <c r="O80" s="424"/>
      <c r="P80" s="424"/>
      <c r="Q80" s="437"/>
      <c r="R80" s="436"/>
      <c r="S80" s="424"/>
      <c r="T80" s="424"/>
      <c r="U80" s="424"/>
      <c r="V80" s="437"/>
      <c r="W80" s="436"/>
      <c r="X80" s="424"/>
      <c r="Y80" s="424"/>
      <c r="Z80" s="437"/>
      <c r="AA80" s="436"/>
      <c r="AB80" s="424"/>
      <c r="AC80" s="424"/>
      <c r="AD80" s="424"/>
      <c r="AE80" s="437"/>
      <c r="AF80" s="436"/>
      <c r="AG80" s="424"/>
      <c r="AH80" s="424"/>
      <c r="AI80" s="437"/>
    </row>
    <row r="81" spans="1:35" ht="14.1" customHeight="1" thickBot="1">
      <c r="A81" s="512"/>
      <c r="B81" s="513"/>
      <c r="C81" s="424"/>
      <c r="D81" s="424"/>
      <c r="E81" s="424"/>
      <c r="F81" s="424"/>
      <c r="G81" s="437"/>
      <c r="H81" s="436"/>
      <c r="I81" s="424"/>
      <c r="J81" s="424"/>
      <c r="K81" s="424"/>
      <c r="L81" s="437"/>
      <c r="M81" s="436"/>
      <c r="N81" s="424"/>
      <c r="O81" s="424"/>
      <c r="P81" s="424"/>
      <c r="Q81" s="437"/>
      <c r="R81" s="436"/>
      <c r="S81" s="424"/>
      <c r="T81" s="424"/>
      <c r="U81" s="424"/>
      <c r="V81" s="437"/>
      <c r="W81" s="436"/>
      <c r="X81" s="424"/>
      <c r="Y81" s="424"/>
      <c r="Z81" s="437"/>
      <c r="AA81" s="436"/>
      <c r="AB81" s="424"/>
      <c r="AC81" s="424"/>
      <c r="AD81" s="424"/>
      <c r="AE81" s="437"/>
      <c r="AF81" s="436"/>
      <c r="AG81" s="424"/>
      <c r="AH81" s="424"/>
      <c r="AI81" s="437"/>
    </row>
    <row r="82" spans="1:35" ht="14.1" customHeight="1" thickTop="1">
      <c r="A82" s="512"/>
      <c r="B82" s="513"/>
      <c r="C82" s="504" t="s">
        <v>591</v>
      </c>
      <c r="D82" s="450" t="s">
        <v>587</v>
      </c>
      <c r="E82" s="450"/>
      <c r="F82" s="450"/>
      <c r="G82" s="450"/>
      <c r="H82" s="450"/>
      <c r="I82" s="450"/>
      <c r="J82" s="450"/>
      <c r="K82" s="450" t="s">
        <v>588</v>
      </c>
      <c r="L82" s="450"/>
      <c r="M82" s="450"/>
      <c r="N82" s="450"/>
      <c r="O82" s="450"/>
      <c r="P82" s="450"/>
      <c r="Q82" s="450"/>
      <c r="R82" s="450" t="s">
        <v>571</v>
      </c>
      <c r="S82" s="450"/>
      <c r="T82" s="450"/>
      <c r="U82" s="450"/>
      <c r="V82" s="450"/>
      <c r="W82" s="450"/>
      <c r="X82" s="450"/>
      <c r="Y82" s="450"/>
      <c r="Z82" s="450"/>
      <c r="AA82" s="450" t="s">
        <v>589</v>
      </c>
      <c r="AB82" s="450"/>
      <c r="AC82" s="450"/>
      <c r="AD82" s="450"/>
      <c r="AE82" s="450"/>
      <c r="AF82" s="450"/>
      <c r="AG82" s="450"/>
      <c r="AH82" s="450"/>
      <c r="AI82" s="450"/>
    </row>
    <row r="83" spans="1:35" ht="14.1" customHeight="1">
      <c r="A83" s="512"/>
      <c r="B83" s="513"/>
      <c r="C83" s="505"/>
      <c r="D83" s="421"/>
      <c r="E83" s="422"/>
      <c r="F83" s="422"/>
      <c r="G83" s="422"/>
      <c r="H83" s="422"/>
      <c r="I83" s="422"/>
      <c r="J83" s="423"/>
      <c r="K83" s="421"/>
      <c r="L83" s="422"/>
      <c r="M83" s="422"/>
      <c r="N83" s="422"/>
      <c r="O83" s="422"/>
      <c r="P83" s="422"/>
      <c r="Q83" s="423"/>
      <c r="R83" s="421"/>
      <c r="S83" s="422"/>
      <c r="T83" s="422"/>
      <c r="U83" s="422"/>
      <c r="V83" s="422"/>
      <c r="W83" s="422"/>
      <c r="X83" s="422"/>
      <c r="Y83" s="422"/>
      <c r="Z83" s="423"/>
      <c r="AA83" s="421"/>
      <c r="AB83" s="422"/>
      <c r="AC83" s="422"/>
      <c r="AD83" s="422"/>
      <c r="AE83" s="422"/>
      <c r="AF83" s="422"/>
      <c r="AG83" s="422"/>
      <c r="AH83" s="422"/>
      <c r="AI83" s="423"/>
    </row>
    <row r="84" spans="1:35" ht="14.1" customHeight="1">
      <c r="A84" s="512"/>
      <c r="B84" s="513"/>
      <c r="C84" s="505"/>
      <c r="D84" s="436"/>
      <c r="E84" s="424"/>
      <c r="F84" s="424"/>
      <c r="G84" s="424"/>
      <c r="H84" s="424"/>
      <c r="I84" s="424"/>
      <c r="J84" s="437"/>
      <c r="K84" s="436"/>
      <c r="L84" s="424"/>
      <c r="M84" s="424"/>
      <c r="N84" s="424"/>
      <c r="O84" s="424"/>
      <c r="P84" s="424"/>
      <c r="Q84" s="437"/>
      <c r="R84" s="436"/>
      <c r="S84" s="424"/>
      <c r="T84" s="424"/>
      <c r="U84" s="424"/>
      <c r="V84" s="424"/>
      <c r="W84" s="424"/>
      <c r="X84" s="424"/>
      <c r="Y84" s="424"/>
      <c r="Z84" s="437"/>
      <c r="AA84" s="436"/>
      <c r="AB84" s="424"/>
      <c r="AC84" s="424"/>
      <c r="AD84" s="424"/>
      <c r="AE84" s="424"/>
      <c r="AF84" s="424"/>
      <c r="AG84" s="424"/>
      <c r="AH84" s="424"/>
      <c r="AI84" s="437"/>
    </row>
    <row r="85" spans="1:35" ht="14.1" customHeight="1">
      <c r="A85" s="512"/>
      <c r="B85" s="513"/>
      <c r="C85" s="505"/>
      <c r="D85" s="436"/>
      <c r="E85" s="424"/>
      <c r="F85" s="424"/>
      <c r="G85" s="424"/>
      <c r="H85" s="424"/>
      <c r="I85" s="424"/>
      <c r="J85" s="437"/>
      <c r="K85" s="436"/>
      <c r="L85" s="424"/>
      <c r="M85" s="424"/>
      <c r="N85" s="424"/>
      <c r="O85" s="424"/>
      <c r="P85" s="424"/>
      <c r="Q85" s="437"/>
      <c r="R85" s="436"/>
      <c r="S85" s="424"/>
      <c r="T85" s="424"/>
      <c r="U85" s="424"/>
      <c r="V85" s="424"/>
      <c r="W85" s="424"/>
      <c r="X85" s="424"/>
      <c r="Y85" s="424"/>
      <c r="Z85" s="437"/>
      <c r="AA85" s="436"/>
      <c r="AB85" s="424"/>
      <c r="AC85" s="424"/>
      <c r="AD85" s="424"/>
      <c r="AE85" s="424"/>
      <c r="AF85" s="424"/>
      <c r="AG85" s="424"/>
      <c r="AH85" s="424"/>
      <c r="AI85" s="437"/>
    </row>
    <row r="86" spans="1:35" ht="14.1" customHeight="1">
      <c r="A86" s="512"/>
      <c r="B86" s="513"/>
      <c r="C86" s="505"/>
      <c r="D86" s="436"/>
      <c r="E86" s="424"/>
      <c r="F86" s="424"/>
      <c r="G86" s="424"/>
      <c r="H86" s="424"/>
      <c r="I86" s="424"/>
      <c r="J86" s="437"/>
      <c r="K86" s="436"/>
      <c r="L86" s="424"/>
      <c r="M86" s="424"/>
      <c r="N86" s="424"/>
      <c r="O86" s="424"/>
      <c r="P86" s="424"/>
      <c r="Q86" s="437"/>
      <c r="R86" s="436"/>
      <c r="S86" s="424"/>
      <c r="T86" s="424"/>
      <c r="U86" s="424"/>
      <c r="V86" s="424"/>
      <c r="W86" s="424"/>
      <c r="X86" s="424"/>
      <c r="Y86" s="424"/>
      <c r="Z86" s="437"/>
      <c r="AA86" s="436"/>
      <c r="AB86" s="424"/>
      <c r="AC86" s="424"/>
      <c r="AD86" s="424"/>
      <c r="AE86" s="424"/>
      <c r="AF86" s="424"/>
      <c r="AG86" s="424"/>
      <c r="AH86" s="424"/>
      <c r="AI86" s="437"/>
    </row>
    <row r="87" spans="1:35" ht="14.1" customHeight="1">
      <c r="A87" s="512"/>
      <c r="B87" s="513"/>
      <c r="C87" s="505"/>
      <c r="D87" s="436"/>
      <c r="E87" s="424"/>
      <c r="F87" s="424"/>
      <c r="G87" s="424"/>
      <c r="H87" s="424"/>
      <c r="I87" s="424"/>
      <c r="J87" s="437"/>
      <c r="K87" s="436"/>
      <c r="L87" s="424"/>
      <c r="M87" s="424"/>
      <c r="N87" s="424"/>
      <c r="O87" s="424"/>
      <c r="P87" s="424"/>
      <c r="Q87" s="437"/>
      <c r="R87" s="436"/>
      <c r="S87" s="424"/>
      <c r="T87" s="424"/>
      <c r="U87" s="424"/>
      <c r="V87" s="424"/>
      <c r="W87" s="424"/>
      <c r="X87" s="424"/>
      <c r="Y87" s="424"/>
      <c r="Z87" s="437"/>
      <c r="AA87" s="436"/>
      <c r="AB87" s="424"/>
      <c r="AC87" s="424"/>
      <c r="AD87" s="424"/>
      <c r="AE87" s="424"/>
      <c r="AF87" s="424"/>
      <c r="AG87" s="424"/>
      <c r="AH87" s="424"/>
      <c r="AI87" s="437"/>
    </row>
    <row r="88" spans="1:35" ht="14.1" customHeight="1">
      <c r="A88" s="512"/>
      <c r="B88" s="513"/>
      <c r="C88" s="505"/>
      <c r="D88" s="425"/>
      <c r="E88" s="426"/>
      <c r="F88" s="426"/>
      <c r="G88" s="426"/>
      <c r="H88" s="426"/>
      <c r="I88" s="426"/>
      <c r="J88" s="427"/>
      <c r="K88" s="425"/>
      <c r="L88" s="426"/>
      <c r="M88" s="426"/>
      <c r="N88" s="426"/>
      <c r="O88" s="426"/>
      <c r="P88" s="426"/>
      <c r="Q88" s="427"/>
      <c r="R88" s="425"/>
      <c r="S88" s="426"/>
      <c r="T88" s="426"/>
      <c r="U88" s="426"/>
      <c r="V88" s="426"/>
      <c r="W88" s="426"/>
      <c r="X88" s="426"/>
      <c r="Y88" s="426"/>
      <c r="Z88" s="427"/>
      <c r="AA88" s="425"/>
      <c r="AB88" s="426"/>
      <c r="AC88" s="426"/>
      <c r="AD88" s="426"/>
      <c r="AE88" s="426"/>
      <c r="AF88" s="426"/>
      <c r="AG88" s="426"/>
      <c r="AH88" s="426"/>
      <c r="AI88" s="427"/>
    </row>
    <row r="89" spans="1:35" ht="14.1" customHeight="1">
      <c r="A89" s="512"/>
      <c r="B89" s="513"/>
      <c r="C89" s="505"/>
      <c r="D89" s="429" t="s">
        <v>592</v>
      </c>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row>
    <row r="90" spans="1:35" ht="14.1" customHeight="1">
      <c r="A90" s="512"/>
      <c r="B90" s="513"/>
      <c r="C90" s="505"/>
      <c r="D90" s="429"/>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row>
    <row r="91" spans="1:35" ht="14.1" customHeight="1">
      <c r="A91" s="512"/>
      <c r="B91" s="513"/>
      <c r="C91" s="505"/>
      <c r="D91" s="429" t="s">
        <v>593</v>
      </c>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row>
    <row r="92" spans="1:35" ht="14.1" customHeight="1" thickBot="1">
      <c r="A92" s="512"/>
      <c r="B92" s="513"/>
      <c r="C92" s="506"/>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row>
    <row r="93" spans="1:35" ht="14.1" customHeight="1" thickTop="1">
      <c r="A93" s="512"/>
      <c r="B93" s="513"/>
      <c r="C93" s="495" t="s">
        <v>594</v>
      </c>
      <c r="D93" s="495"/>
      <c r="E93" s="495"/>
      <c r="F93" s="495"/>
      <c r="G93" s="496"/>
      <c r="H93" s="497" t="s">
        <v>595</v>
      </c>
      <c r="I93" s="498"/>
      <c r="J93" s="498"/>
      <c r="K93" s="498"/>
      <c r="L93" s="498"/>
      <c r="M93" s="498" t="s">
        <v>596</v>
      </c>
      <c r="N93" s="498"/>
      <c r="O93" s="498"/>
      <c r="P93" s="498"/>
      <c r="Q93" s="499"/>
      <c r="R93" s="500" t="s">
        <v>571</v>
      </c>
      <c r="S93" s="450"/>
      <c r="T93" s="450"/>
      <c r="U93" s="450"/>
      <c r="V93" s="450"/>
      <c r="W93" s="450"/>
      <c r="X93" s="450"/>
      <c r="Y93" s="450"/>
      <c r="Z93" s="450"/>
      <c r="AA93" s="450" t="s">
        <v>589</v>
      </c>
      <c r="AB93" s="450"/>
      <c r="AC93" s="450"/>
      <c r="AD93" s="450"/>
      <c r="AE93" s="450"/>
      <c r="AF93" s="450"/>
      <c r="AG93" s="450"/>
      <c r="AH93" s="450"/>
      <c r="AI93" s="450"/>
    </row>
    <row r="94" spans="1:35" ht="14.1" customHeight="1">
      <c r="A94" s="512"/>
      <c r="B94" s="513"/>
      <c r="C94" s="431"/>
      <c r="D94" s="431"/>
      <c r="E94" s="431"/>
      <c r="F94" s="431"/>
      <c r="G94" s="441"/>
      <c r="H94" s="501"/>
      <c r="I94" s="502"/>
      <c r="J94" s="502"/>
      <c r="K94" s="502"/>
      <c r="L94" s="502"/>
      <c r="M94" s="502"/>
      <c r="N94" s="502"/>
      <c r="O94" s="502"/>
      <c r="P94" s="502"/>
      <c r="Q94" s="503"/>
      <c r="R94" s="421"/>
      <c r="S94" s="422"/>
      <c r="T94" s="422"/>
      <c r="U94" s="422"/>
      <c r="V94" s="422"/>
      <c r="W94" s="422"/>
      <c r="X94" s="422"/>
      <c r="Y94" s="422"/>
      <c r="Z94" s="423"/>
      <c r="AA94" s="421"/>
      <c r="AB94" s="422"/>
      <c r="AC94" s="422"/>
      <c r="AD94" s="422"/>
      <c r="AE94" s="422"/>
      <c r="AF94" s="422"/>
      <c r="AG94" s="422"/>
      <c r="AH94" s="422"/>
      <c r="AI94" s="423"/>
    </row>
    <row r="95" spans="1:35" ht="14.1" customHeight="1">
      <c r="A95" s="512"/>
      <c r="B95" s="513"/>
      <c r="C95" s="431"/>
      <c r="D95" s="431"/>
      <c r="E95" s="431"/>
      <c r="F95" s="431"/>
      <c r="G95" s="441"/>
      <c r="H95" s="491"/>
      <c r="I95" s="489"/>
      <c r="J95" s="489"/>
      <c r="K95" s="489"/>
      <c r="L95" s="489"/>
      <c r="M95" s="489"/>
      <c r="N95" s="489"/>
      <c r="O95" s="489"/>
      <c r="P95" s="489"/>
      <c r="Q95" s="490"/>
      <c r="R95" s="436"/>
      <c r="S95" s="424"/>
      <c r="T95" s="424"/>
      <c r="U95" s="424"/>
      <c r="V95" s="424"/>
      <c r="W95" s="424"/>
      <c r="X95" s="424"/>
      <c r="Y95" s="424"/>
      <c r="Z95" s="437"/>
      <c r="AA95" s="436"/>
      <c r="AB95" s="424"/>
      <c r="AC95" s="424"/>
      <c r="AD95" s="424"/>
      <c r="AE95" s="424"/>
      <c r="AF95" s="424"/>
      <c r="AG95" s="424"/>
      <c r="AH95" s="424"/>
      <c r="AI95" s="437"/>
    </row>
    <row r="96" spans="1:35" ht="14.1" customHeight="1">
      <c r="A96" s="512"/>
      <c r="B96" s="513"/>
      <c r="C96" s="431"/>
      <c r="D96" s="431"/>
      <c r="E96" s="431"/>
      <c r="F96" s="431"/>
      <c r="G96" s="441"/>
      <c r="H96" s="491"/>
      <c r="I96" s="489"/>
      <c r="J96" s="489"/>
      <c r="K96" s="489"/>
      <c r="L96" s="489"/>
      <c r="M96" s="489"/>
      <c r="N96" s="489"/>
      <c r="O96" s="489"/>
      <c r="P96" s="489"/>
      <c r="Q96" s="490"/>
      <c r="R96" s="436"/>
      <c r="S96" s="424"/>
      <c r="T96" s="424"/>
      <c r="U96" s="424"/>
      <c r="V96" s="424"/>
      <c r="W96" s="424"/>
      <c r="X96" s="424"/>
      <c r="Y96" s="424"/>
      <c r="Z96" s="437"/>
      <c r="AA96" s="436"/>
      <c r="AB96" s="424"/>
      <c r="AC96" s="424"/>
      <c r="AD96" s="424"/>
      <c r="AE96" s="424"/>
      <c r="AF96" s="424"/>
      <c r="AG96" s="424"/>
      <c r="AH96" s="424"/>
      <c r="AI96" s="437"/>
    </row>
    <row r="97" spans="1:35" ht="14.1" customHeight="1">
      <c r="A97" s="512"/>
      <c r="B97" s="513"/>
      <c r="C97" s="431"/>
      <c r="D97" s="431"/>
      <c r="E97" s="431"/>
      <c r="F97" s="431"/>
      <c r="G97" s="441"/>
      <c r="H97" s="491"/>
      <c r="I97" s="489"/>
      <c r="J97" s="489"/>
      <c r="K97" s="489"/>
      <c r="L97" s="489"/>
      <c r="M97" s="489"/>
      <c r="N97" s="489"/>
      <c r="O97" s="489"/>
      <c r="P97" s="489"/>
      <c r="Q97" s="490"/>
      <c r="R97" s="436"/>
      <c r="S97" s="424"/>
      <c r="T97" s="424"/>
      <c r="U97" s="424"/>
      <c r="V97" s="424"/>
      <c r="W97" s="424"/>
      <c r="X97" s="424"/>
      <c r="Y97" s="424"/>
      <c r="Z97" s="437"/>
      <c r="AA97" s="436"/>
      <c r="AB97" s="424"/>
      <c r="AC97" s="424"/>
      <c r="AD97" s="424"/>
      <c r="AE97" s="424"/>
      <c r="AF97" s="424"/>
      <c r="AG97" s="424"/>
      <c r="AH97" s="424"/>
      <c r="AI97" s="437"/>
    </row>
    <row r="98" spans="1:35" ht="14.1" customHeight="1">
      <c r="A98" s="512"/>
      <c r="B98" s="513"/>
      <c r="C98" s="431"/>
      <c r="D98" s="431"/>
      <c r="E98" s="431"/>
      <c r="F98" s="431"/>
      <c r="G98" s="441"/>
      <c r="H98" s="491"/>
      <c r="I98" s="489"/>
      <c r="J98" s="489"/>
      <c r="K98" s="489"/>
      <c r="L98" s="489"/>
      <c r="M98" s="489"/>
      <c r="N98" s="489"/>
      <c r="O98" s="489"/>
      <c r="P98" s="489"/>
      <c r="Q98" s="490"/>
      <c r="R98" s="436"/>
      <c r="S98" s="424"/>
      <c r="T98" s="424"/>
      <c r="U98" s="424"/>
      <c r="V98" s="424"/>
      <c r="W98" s="424"/>
      <c r="X98" s="424"/>
      <c r="Y98" s="424"/>
      <c r="Z98" s="437"/>
      <c r="AA98" s="436"/>
      <c r="AB98" s="424"/>
      <c r="AC98" s="424"/>
      <c r="AD98" s="424"/>
      <c r="AE98" s="424"/>
      <c r="AF98" s="424"/>
      <c r="AG98" s="424"/>
      <c r="AH98" s="424"/>
      <c r="AI98" s="437"/>
    </row>
    <row r="99" spans="1:35" ht="14.1" customHeight="1">
      <c r="A99" s="514"/>
      <c r="B99" s="515"/>
      <c r="C99" s="443"/>
      <c r="D99" s="443"/>
      <c r="E99" s="443"/>
      <c r="F99" s="443"/>
      <c r="G99" s="444"/>
      <c r="H99" s="492"/>
      <c r="I99" s="493"/>
      <c r="J99" s="493"/>
      <c r="K99" s="493"/>
      <c r="L99" s="493"/>
      <c r="M99" s="493"/>
      <c r="N99" s="493"/>
      <c r="O99" s="493"/>
      <c r="P99" s="493"/>
      <c r="Q99" s="494"/>
      <c r="R99" s="425"/>
      <c r="S99" s="426"/>
      <c r="T99" s="426"/>
      <c r="U99" s="426"/>
      <c r="V99" s="426"/>
      <c r="W99" s="426"/>
      <c r="X99" s="426"/>
      <c r="Y99" s="426"/>
      <c r="Z99" s="427"/>
      <c r="AA99" s="425"/>
      <c r="AB99" s="426"/>
      <c r="AC99" s="426"/>
      <c r="AD99" s="426"/>
      <c r="AE99" s="426"/>
      <c r="AF99" s="426"/>
      <c r="AG99" s="426"/>
      <c r="AH99" s="426"/>
      <c r="AI99" s="427"/>
    </row>
    <row r="100" spans="1:35" ht="14.1" customHeight="1">
      <c r="A100" s="483" t="s">
        <v>597</v>
      </c>
      <c r="B100" s="484"/>
      <c r="C100" s="429" t="s">
        <v>598</v>
      </c>
      <c r="D100" s="429"/>
      <c r="E100" s="429"/>
      <c r="F100" s="429"/>
      <c r="G100" s="429"/>
      <c r="H100" s="433" t="s">
        <v>599</v>
      </c>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5"/>
    </row>
    <row r="101" spans="1:35" ht="14.1" customHeight="1">
      <c r="A101" s="485"/>
      <c r="B101" s="486"/>
      <c r="C101" s="429"/>
      <c r="D101" s="429"/>
      <c r="E101" s="429"/>
      <c r="F101" s="429"/>
      <c r="G101" s="429"/>
      <c r="H101" s="433" t="s">
        <v>571</v>
      </c>
      <c r="I101" s="434"/>
      <c r="J101" s="434"/>
      <c r="K101" s="434"/>
      <c r="L101" s="434"/>
      <c r="M101" s="434"/>
      <c r="N101" s="434"/>
      <c r="O101" s="434"/>
      <c r="P101" s="434"/>
      <c r="Q101" s="434"/>
      <c r="R101" s="434"/>
      <c r="S101" s="434"/>
      <c r="T101" s="434"/>
      <c r="U101" s="435"/>
      <c r="V101" s="429" t="s">
        <v>661</v>
      </c>
      <c r="W101" s="429"/>
      <c r="X101" s="429"/>
      <c r="Y101" s="429"/>
      <c r="Z101" s="429"/>
      <c r="AA101" s="429"/>
      <c r="AB101" s="429"/>
      <c r="AC101" s="429"/>
      <c r="AD101" s="429"/>
      <c r="AE101" s="429"/>
      <c r="AF101" s="429"/>
      <c r="AG101" s="429"/>
      <c r="AH101" s="429"/>
      <c r="AI101" s="429"/>
    </row>
    <row r="102" spans="1:35" ht="14.1" customHeight="1">
      <c r="A102" s="485"/>
      <c r="B102" s="486"/>
      <c r="C102" s="421" t="s">
        <v>600</v>
      </c>
      <c r="D102" s="422"/>
      <c r="E102" s="422"/>
      <c r="F102" s="422"/>
      <c r="G102" s="423"/>
      <c r="H102" s="421"/>
      <c r="I102" s="422"/>
      <c r="J102" s="422"/>
      <c r="K102" s="422"/>
      <c r="L102" s="422"/>
      <c r="M102" s="422"/>
      <c r="N102" s="422"/>
      <c r="O102" s="422"/>
      <c r="P102" s="422"/>
      <c r="Q102" s="422"/>
      <c r="R102" s="422"/>
      <c r="S102" s="422"/>
      <c r="T102" s="422"/>
      <c r="U102" s="423"/>
      <c r="V102" s="421"/>
      <c r="W102" s="422"/>
      <c r="X102" s="422"/>
      <c r="Y102" s="422"/>
      <c r="Z102" s="422"/>
      <c r="AA102" s="422"/>
      <c r="AB102" s="422"/>
      <c r="AC102" s="422"/>
      <c r="AD102" s="422"/>
      <c r="AE102" s="422"/>
      <c r="AF102" s="422"/>
      <c r="AG102" s="422"/>
      <c r="AH102" s="422"/>
      <c r="AI102" s="423"/>
    </row>
    <row r="103" spans="1:35" ht="14.1" customHeight="1">
      <c r="A103" s="485"/>
      <c r="B103" s="486"/>
      <c r="C103" s="436" t="s">
        <v>601</v>
      </c>
      <c r="D103" s="424"/>
      <c r="E103" s="424"/>
      <c r="F103" s="424"/>
      <c r="G103" s="437"/>
      <c r="H103" s="436"/>
      <c r="I103" s="424"/>
      <c r="J103" s="424"/>
      <c r="K103" s="424"/>
      <c r="L103" s="424"/>
      <c r="M103" s="424"/>
      <c r="N103" s="424"/>
      <c r="O103" s="424"/>
      <c r="P103" s="424"/>
      <c r="Q103" s="424"/>
      <c r="R103" s="424"/>
      <c r="S103" s="424"/>
      <c r="T103" s="424"/>
      <c r="U103" s="437"/>
      <c r="V103" s="436"/>
      <c r="W103" s="424"/>
      <c r="X103" s="424"/>
      <c r="Y103" s="424"/>
      <c r="Z103" s="424"/>
      <c r="AA103" s="424"/>
      <c r="AB103" s="424"/>
      <c r="AC103" s="424"/>
      <c r="AD103" s="424"/>
      <c r="AE103" s="424"/>
      <c r="AF103" s="424"/>
      <c r="AG103" s="424"/>
      <c r="AH103" s="424"/>
      <c r="AI103" s="437"/>
    </row>
    <row r="104" spans="1:35" ht="14.1" customHeight="1">
      <c r="A104" s="485"/>
      <c r="B104" s="486"/>
      <c r="C104" s="436" t="s">
        <v>602</v>
      </c>
      <c r="D104" s="424"/>
      <c r="E104" s="424"/>
      <c r="F104" s="424"/>
      <c r="G104" s="437"/>
      <c r="H104" s="436"/>
      <c r="I104" s="424"/>
      <c r="J104" s="424"/>
      <c r="K104" s="424"/>
      <c r="L104" s="424"/>
      <c r="M104" s="424"/>
      <c r="N104" s="424"/>
      <c r="O104" s="424"/>
      <c r="P104" s="424"/>
      <c r="Q104" s="424"/>
      <c r="R104" s="424"/>
      <c r="S104" s="424"/>
      <c r="T104" s="424"/>
      <c r="U104" s="437"/>
      <c r="V104" s="436"/>
      <c r="W104" s="424"/>
      <c r="X104" s="424"/>
      <c r="Y104" s="424"/>
      <c r="Z104" s="424"/>
      <c r="AA104" s="424"/>
      <c r="AB104" s="424"/>
      <c r="AC104" s="424"/>
      <c r="AD104" s="424"/>
      <c r="AE104" s="424"/>
      <c r="AF104" s="424"/>
      <c r="AG104" s="424"/>
      <c r="AH104" s="424"/>
      <c r="AI104" s="437"/>
    </row>
    <row r="105" spans="1:35" ht="14.1" customHeight="1">
      <c r="A105" s="485"/>
      <c r="B105" s="486"/>
      <c r="C105" s="436" t="s">
        <v>603</v>
      </c>
      <c r="D105" s="424"/>
      <c r="E105" s="424"/>
      <c r="F105" s="424"/>
      <c r="G105" s="437"/>
      <c r="H105" s="436"/>
      <c r="I105" s="424"/>
      <c r="J105" s="424"/>
      <c r="K105" s="424"/>
      <c r="L105" s="424"/>
      <c r="M105" s="424"/>
      <c r="N105" s="424"/>
      <c r="O105" s="424"/>
      <c r="P105" s="424"/>
      <c r="Q105" s="424"/>
      <c r="R105" s="424"/>
      <c r="S105" s="424"/>
      <c r="T105" s="424"/>
      <c r="U105" s="437"/>
      <c r="V105" s="436"/>
      <c r="W105" s="424"/>
      <c r="X105" s="424"/>
      <c r="Y105" s="424"/>
      <c r="Z105" s="424"/>
      <c r="AA105" s="424"/>
      <c r="AB105" s="424"/>
      <c r="AC105" s="424"/>
      <c r="AD105" s="424"/>
      <c r="AE105" s="424"/>
      <c r="AF105" s="424"/>
      <c r="AG105" s="424"/>
      <c r="AH105" s="424"/>
      <c r="AI105" s="437"/>
    </row>
    <row r="106" spans="1:35" ht="14.1" customHeight="1">
      <c r="A106" s="485"/>
      <c r="B106" s="486"/>
      <c r="C106" s="436" t="s">
        <v>604</v>
      </c>
      <c r="D106" s="424"/>
      <c r="E106" s="424"/>
      <c r="F106" s="424"/>
      <c r="G106" s="437"/>
      <c r="H106" s="436"/>
      <c r="I106" s="424"/>
      <c r="J106" s="424"/>
      <c r="K106" s="424"/>
      <c r="L106" s="424"/>
      <c r="M106" s="424"/>
      <c r="N106" s="424"/>
      <c r="O106" s="424"/>
      <c r="P106" s="424"/>
      <c r="Q106" s="424"/>
      <c r="R106" s="424"/>
      <c r="S106" s="424"/>
      <c r="T106" s="424"/>
      <c r="U106" s="437"/>
      <c r="V106" s="436"/>
      <c r="W106" s="424"/>
      <c r="X106" s="424"/>
      <c r="Y106" s="424"/>
      <c r="Z106" s="424"/>
      <c r="AA106" s="424"/>
      <c r="AB106" s="424"/>
      <c r="AC106" s="424"/>
      <c r="AD106" s="424"/>
      <c r="AE106" s="424"/>
      <c r="AF106" s="424"/>
      <c r="AG106" s="424"/>
      <c r="AH106" s="424"/>
      <c r="AI106" s="437"/>
    </row>
    <row r="107" spans="1:35" ht="14.1" customHeight="1">
      <c r="A107" s="485"/>
      <c r="B107" s="486"/>
      <c r="C107" s="436"/>
      <c r="D107" s="424"/>
      <c r="E107" s="424"/>
      <c r="F107" s="424"/>
      <c r="G107" s="437"/>
      <c r="H107" s="436"/>
      <c r="I107" s="424"/>
      <c r="J107" s="424"/>
      <c r="K107" s="424"/>
      <c r="L107" s="424"/>
      <c r="M107" s="424"/>
      <c r="N107" s="424"/>
      <c r="O107" s="424"/>
      <c r="P107" s="424"/>
      <c r="Q107" s="424"/>
      <c r="R107" s="424"/>
      <c r="S107" s="424"/>
      <c r="T107" s="424"/>
      <c r="U107" s="437"/>
      <c r="V107" s="436"/>
      <c r="W107" s="424"/>
      <c r="X107" s="424"/>
      <c r="Y107" s="424"/>
      <c r="Z107" s="424"/>
      <c r="AA107" s="424"/>
      <c r="AB107" s="424"/>
      <c r="AC107" s="424"/>
      <c r="AD107" s="424"/>
      <c r="AE107" s="424"/>
      <c r="AF107" s="424"/>
      <c r="AG107" s="424"/>
      <c r="AH107" s="424"/>
      <c r="AI107" s="437"/>
    </row>
    <row r="108" spans="1:35" ht="14.1" customHeight="1">
      <c r="A108" s="487"/>
      <c r="B108" s="488"/>
      <c r="C108" s="425"/>
      <c r="D108" s="426"/>
      <c r="E108" s="426"/>
      <c r="F108" s="426"/>
      <c r="G108" s="427"/>
      <c r="H108" s="425"/>
      <c r="I108" s="426"/>
      <c r="J108" s="426"/>
      <c r="K108" s="426"/>
      <c r="L108" s="426"/>
      <c r="M108" s="426"/>
      <c r="N108" s="426"/>
      <c r="O108" s="426"/>
      <c r="P108" s="426"/>
      <c r="Q108" s="426"/>
      <c r="R108" s="426"/>
      <c r="S108" s="426"/>
      <c r="T108" s="426"/>
      <c r="U108" s="427"/>
      <c r="V108" s="425"/>
      <c r="W108" s="426"/>
      <c r="X108" s="426"/>
      <c r="Y108" s="426"/>
      <c r="Z108" s="426"/>
      <c r="AA108" s="426"/>
      <c r="AB108" s="426"/>
      <c r="AC108" s="426"/>
      <c r="AD108" s="426"/>
      <c r="AE108" s="426"/>
      <c r="AF108" s="426"/>
      <c r="AG108" s="426"/>
      <c r="AH108" s="426"/>
      <c r="AI108" s="427"/>
    </row>
    <row r="109" spans="1:35" ht="14.1" customHeight="1">
      <c r="A109" s="428" t="s">
        <v>605</v>
      </c>
      <c r="B109" s="429"/>
      <c r="C109" s="429"/>
      <c r="D109" s="429"/>
      <c r="E109" s="429"/>
      <c r="F109" s="429"/>
      <c r="G109" s="429"/>
      <c r="H109" s="438"/>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9"/>
    </row>
    <row r="110" spans="1:35" ht="14.1" customHeight="1">
      <c r="A110" s="429"/>
      <c r="B110" s="429"/>
      <c r="C110" s="429"/>
      <c r="D110" s="429"/>
      <c r="E110" s="429"/>
      <c r="F110" s="429"/>
      <c r="G110" s="429"/>
      <c r="H110" s="440"/>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41"/>
    </row>
    <row r="111" spans="1:35" ht="14.1" customHeight="1">
      <c r="A111" s="429"/>
      <c r="B111" s="429"/>
      <c r="C111" s="429"/>
      <c r="D111" s="429"/>
      <c r="E111" s="429"/>
      <c r="F111" s="429"/>
      <c r="G111" s="429"/>
      <c r="H111" s="440"/>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41"/>
    </row>
    <row r="112" spans="1:35" ht="14.1" customHeight="1">
      <c r="A112" s="429"/>
      <c r="B112" s="429"/>
      <c r="C112" s="429"/>
      <c r="D112" s="429"/>
      <c r="E112" s="429"/>
      <c r="F112" s="429"/>
      <c r="G112" s="429"/>
      <c r="H112" s="440"/>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41"/>
    </row>
    <row r="113" spans="1:35" ht="14.1" customHeight="1">
      <c r="A113" s="429"/>
      <c r="B113" s="429"/>
      <c r="C113" s="429"/>
      <c r="D113" s="429"/>
      <c r="E113" s="429"/>
      <c r="F113" s="429"/>
      <c r="G113" s="429"/>
      <c r="H113" s="442"/>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4"/>
    </row>
    <row r="114" spans="1:35" ht="14.1" customHeight="1">
      <c r="A114" s="428" t="s">
        <v>606</v>
      </c>
      <c r="B114" s="429"/>
      <c r="C114" s="429"/>
      <c r="D114" s="429"/>
      <c r="E114" s="429"/>
      <c r="F114" s="429"/>
      <c r="G114" s="429"/>
      <c r="H114" s="438"/>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9"/>
    </row>
    <row r="115" spans="1:35" ht="14.1" customHeight="1">
      <c r="A115" s="429"/>
      <c r="B115" s="429"/>
      <c r="C115" s="429"/>
      <c r="D115" s="429"/>
      <c r="E115" s="429"/>
      <c r="F115" s="429"/>
      <c r="G115" s="429"/>
      <c r="H115" s="440"/>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41"/>
    </row>
    <row r="116" spans="1:35" ht="14.1" customHeight="1">
      <c r="A116" s="429"/>
      <c r="B116" s="429"/>
      <c r="C116" s="429"/>
      <c r="D116" s="429"/>
      <c r="E116" s="429"/>
      <c r="F116" s="429"/>
      <c r="G116" s="429"/>
      <c r="H116" s="440"/>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41"/>
    </row>
    <row r="117" spans="1:35" ht="14.1" customHeight="1">
      <c r="A117" s="429"/>
      <c r="B117" s="429"/>
      <c r="C117" s="429"/>
      <c r="D117" s="429"/>
      <c r="E117" s="429"/>
      <c r="F117" s="429"/>
      <c r="G117" s="429"/>
      <c r="H117" s="440"/>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41"/>
    </row>
    <row r="118" spans="1:35" ht="14.1" customHeight="1">
      <c r="A118" s="429"/>
      <c r="B118" s="429"/>
      <c r="C118" s="429"/>
      <c r="D118" s="429"/>
      <c r="E118" s="429"/>
      <c r="F118" s="429"/>
      <c r="G118" s="429"/>
      <c r="H118" s="442"/>
      <c r="I118" s="443"/>
      <c r="J118" s="443"/>
      <c r="K118" s="443"/>
      <c r="L118" s="443"/>
      <c r="M118" s="443"/>
      <c r="N118" s="443"/>
      <c r="O118" s="443"/>
      <c r="P118" s="443"/>
      <c r="Q118" s="443"/>
      <c r="R118" s="443"/>
      <c r="S118" s="443"/>
      <c r="T118" s="443"/>
      <c r="U118" s="443"/>
      <c r="V118" s="443"/>
      <c r="W118" s="443"/>
      <c r="X118" s="443"/>
      <c r="Y118" s="443"/>
      <c r="Z118" s="443"/>
      <c r="AA118" s="443"/>
      <c r="AB118" s="443"/>
      <c r="AC118" s="443"/>
      <c r="AD118" s="443"/>
      <c r="AE118" s="443"/>
      <c r="AF118" s="443"/>
      <c r="AG118" s="443"/>
      <c r="AH118" s="443"/>
      <c r="AI118" s="444"/>
    </row>
    <row r="119" spans="1:35" ht="14.1" customHeight="1">
      <c r="A119" s="432" t="s">
        <v>607</v>
      </c>
      <c r="B119" s="432"/>
      <c r="C119" s="478" t="s">
        <v>608</v>
      </c>
      <c r="D119" s="479"/>
      <c r="E119" s="479"/>
      <c r="F119" s="479"/>
      <c r="G119" s="479"/>
      <c r="H119" s="429" t="s">
        <v>609</v>
      </c>
      <c r="I119" s="429"/>
      <c r="J119" s="429"/>
      <c r="K119" s="429"/>
      <c r="L119" s="429"/>
      <c r="M119" s="429"/>
      <c r="N119" s="429"/>
      <c r="O119" s="429"/>
      <c r="P119" s="429"/>
      <c r="Q119" s="429"/>
      <c r="R119" s="429" t="s">
        <v>610</v>
      </c>
      <c r="S119" s="429"/>
      <c r="T119" s="429"/>
      <c r="U119" s="429"/>
      <c r="V119" s="429"/>
      <c r="W119" s="429"/>
      <c r="X119" s="429" t="s">
        <v>611</v>
      </c>
      <c r="Y119" s="429"/>
      <c r="Z119" s="429"/>
      <c r="AA119" s="429"/>
      <c r="AB119" s="429"/>
      <c r="AC119" s="429"/>
      <c r="AD119" s="429" t="s">
        <v>612</v>
      </c>
      <c r="AE119" s="429"/>
      <c r="AF119" s="429"/>
      <c r="AG119" s="429"/>
      <c r="AH119" s="429"/>
      <c r="AI119" s="429"/>
    </row>
    <row r="120" spans="1:35" ht="14.1" customHeight="1">
      <c r="A120" s="432"/>
      <c r="B120" s="432"/>
      <c r="C120" s="479"/>
      <c r="D120" s="479"/>
      <c r="E120" s="479"/>
      <c r="F120" s="479"/>
      <c r="G120" s="47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29"/>
      <c r="AE120" s="429"/>
      <c r="AF120" s="429"/>
      <c r="AG120" s="429"/>
      <c r="AH120" s="429"/>
      <c r="AI120" s="429"/>
    </row>
    <row r="121" spans="1:35" ht="14.1" customHeight="1">
      <c r="A121" s="432"/>
      <c r="B121" s="432"/>
      <c r="C121" s="479"/>
      <c r="D121" s="479"/>
      <c r="E121" s="479"/>
      <c r="F121" s="479"/>
      <c r="G121" s="47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29"/>
      <c r="AE121" s="429"/>
      <c r="AF121" s="429"/>
      <c r="AG121" s="429"/>
      <c r="AH121" s="429"/>
      <c r="AI121" s="429"/>
    </row>
    <row r="122" spans="1:35" ht="14.1" customHeight="1">
      <c r="A122" s="432"/>
      <c r="B122" s="432"/>
      <c r="C122" s="479"/>
      <c r="D122" s="479"/>
      <c r="E122" s="479"/>
      <c r="F122" s="479"/>
      <c r="G122" s="47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row>
    <row r="123" spans="1:35" ht="14.1" customHeight="1">
      <c r="A123" s="432"/>
      <c r="B123" s="432"/>
      <c r="C123" s="454"/>
      <c r="D123" s="454"/>
      <c r="E123" s="454"/>
      <c r="F123" s="454"/>
      <c r="G123" s="454"/>
      <c r="H123" s="480"/>
      <c r="I123" s="480"/>
      <c r="J123" s="480"/>
      <c r="K123" s="480"/>
      <c r="L123" s="480"/>
      <c r="M123" s="480"/>
      <c r="N123" s="480"/>
      <c r="O123" s="480"/>
      <c r="P123" s="480"/>
      <c r="Q123" s="480"/>
      <c r="R123" s="454"/>
      <c r="S123" s="454"/>
      <c r="T123" s="454"/>
      <c r="U123" s="454"/>
      <c r="V123" s="454"/>
      <c r="W123" s="454"/>
      <c r="X123" s="482"/>
      <c r="Y123" s="482"/>
      <c r="Z123" s="482"/>
      <c r="AA123" s="482"/>
      <c r="AB123" s="482"/>
      <c r="AC123" s="482"/>
      <c r="AD123" s="421"/>
      <c r="AE123" s="422"/>
      <c r="AF123" s="422"/>
      <c r="AG123" s="422"/>
      <c r="AH123" s="422"/>
      <c r="AI123" s="423"/>
    </row>
    <row r="124" spans="1:35" ht="14.1" customHeight="1">
      <c r="A124" s="432"/>
      <c r="B124" s="432"/>
      <c r="C124" s="469"/>
      <c r="D124" s="469"/>
      <c r="E124" s="469"/>
      <c r="F124" s="469"/>
      <c r="G124" s="469"/>
      <c r="H124" s="481"/>
      <c r="I124" s="481"/>
      <c r="J124" s="481"/>
      <c r="K124" s="481"/>
      <c r="L124" s="481"/>
      <c r="M124" s="481"/>
      <c r="N124" s="481"/>
      <c r="O124" s="481"/>
      <c r="P124" s="481"/>
      <c r="Q124" s="481"/>
      <c r="R124" s="469"/>
      <c r="S124" s="469"/>
      <c r="T124" s="469"/>
      <c r="U124" s="469"/>
      <c r="V124" s="469"/>
      <c r="W124" s="469"/>
      <c r="X124" s="477"/>
      <c r="Y124" s="477"/>
      <c r="Z124" s="477"/>
      <c r="AA124" s="477"/>
      <c r="AB124" s="477"/>
      <c r="AC124" s="477"/>
      <c r="AD124" s="436"/>
      <c r="AE124" s="424"/>
      <c r="AF124" s="424"/>
      <c r="AG124" s="424"/>
      <c r="AH124" s="424"/>
      <c r="AI124" s="437"/>
    </row>
    <row r="125" spans="1:35" ht="14.1" customHeight="1">
      <c r="A125" s="432"/>
      <c r="B125" s="432"/>
      <c r="C125" s="469"/>
      <c r="D125" s="469"/>
      <c r="E125" s="469"/>
      <c r="F125" s="469"/>
      <c r="G125" s="469"/>
      <c r="H125" s="476"/>
      <c r="I125" s="476"/>
      <c r="J125" s="476"/>
      <c r="K125" s="476"/>
      <c r="L125" s="476"/>
      <c r="M125" s="476"/>
      <c r="N125" s="476"/>
      <c r="O125" s="476"/>
      <c r="P125" s="476"/>
      <c r="Q125" s="476"/>
      <c r="R125" s="469"/>
      <c r="S125" s="469"/>
      <c r="T125" s="469"/>
      <c r="U125" s="469"/>
      <c r="V125" s="469"/>
      <c r="W125" s="469"/>
      <c r="X125" s="477"/>
      <c r="Y125" s="477"/>
      <c r="Z125" s="477"/>
      <c r="AA125" s="477"/>
      <c r="AB125" s="477"/>
      <c r="AC125" s="477"/>
      <c r="AD125" s="469"/>
      <c r="AE125" s="469"/>
      <c r="AF125" s="469"/>
      <c r="AG125" s="469"/>
      <c r="AH125" s="469"/>
      <c r="AI125" s="469"/>
    </row>
    <row r="126" spans="1:35" ht="14.1" customHeight="1">
      <c r="A126" s="432"/>
      <c r="B126" s="432"/>
      <c r="C126" s="469"/>
      <c r="D126" s="469"/>
      <c r="E126" s="469"/>
      <c r="F126" s="469"/>
      <c r="G126" s="469"/>
      <c r="H126" s="476"/>
      <c r="I126" s="476"/>
      <c r="J126" s="476"/>
      <c r="K126" s="476"/>
      <c r="L126" s="476"/>
      <c r="M126" s="476"/>
      <c r="N126" s="476"/>
      <c r="O126" s="476"/>
      <c r="P126" s="476"/>
      <c r="Q126" s="476"/>
      <c r="R126" s="469"/>
      <c r="S126" s="469"/>
      <c r="T126" s="469"/>
      <c r="U126" s="469"/>
      <c r="V126" s="469"/>
      <c r="W126" s="469"/>
      <c r="X126" s="477"/>
      <c r="Y126" s="477"/>
      <c r="Z126" s="477"/>
      <c r="AA126" s="477"/>
      <c r="AB126" s="477"/>
      <c r="AC126" s="477"/>
      <c r="AD126" s="469"/>
      <c r="AE126" s="469"/>
      <c r="AF126" s="469"/>
      <c r="AG126" s="469"/>
      <c r="AH126" s="469"/>
      <c r="AI126" s="469"/>
    </row>
    <row r="127" spans="1:35" ht="14.1" customHeight="1">
      <c r="A127" s="432"/>
      <c r="B127" s="432"/>
      <c r="C127" s="469"/>
      <c r="D127" s="469"/>
      <c r="E127" s="469"/>
      <c r="F127" s="469"/>
      <c r="G127" s="469"/>
      <c r="H127" s="469"/>
      <c r="I127" s="469"/>
      <c r="J127" s="469"/>
      <c r="K127" s="469"/>
      <c r="L127" s="469"/>
      <c r="M127" s="469"/>
      <c r="N127" s="469"/>
      <c r="O127" s="469"/>
      <c r="P127" s="469"/>
      <c r="Q127" s="469"/>
      <c r="R127" s="469"/>
      <c r="S127" s="469"/>
      <c r="T127" s="469"/>
      <c r="U127" s="469"/>
      <c r="V127" s="469"/>
      <c r="W127" s="469"/>
      <c r="X127" s="469"/>
      <c r="Y127" s="469"/>
      <c r="Z127" s="469"/>
      <c r="AA127" s="469"/>
      <c r="AB127" s="469"/>
      <c r="AC127" s="469"/>
      <c r="AD127" s="469"/>
      <c r="AE127" s="469"/>
      <c r="AF127" s="469"/>
      <c r="AG127" s="469"/>
      <c r="AH127" s="469"/>
      <c r="AI127" s="469"/>
    </row>
    <row r="128" spans="1:35" ht="14.1" customHeight="1">
      <c r="A128" s="432"/>
      <c r="B128" s="432"/>
      <c r="C128" s="469"/>
      <c r="D128" s="469"/>
      <c r="E128" s="469"/>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row>
    <row r="129" spans="1:35" ht="14.1" customHeight="1">
      <c r="A129" s="432"/>
      <c r="B129" s="432"/>
      <c r="C129" s="469"/>
      <c r="D129" s="469"/>
      <c r="E129" s="469"/>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row>
    <row r="130" spans="1:35" ht="14.1" customHeight="1">
      <c r="A130" s="432"/>
      <c r="B130" s="432"/>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row>
    <row r="131" spans="1:35" ht="14.1" customHeight="1">
      <c r="A131" s="432"/>
      <c r="B131" s="432"/>
      <c r="C131" s="469"/>
      <c r="D131" s="469"/>
      <c r="E131" s="469"/>
      <c r="F131" s="469"/>
      <c r="G131" s="469"/>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row>
    <row r="132" spans="1:35" ht="14.1" customHeight="1">
      <c r="A132" s="432"/>
      <c r="B132" s="432"/>
      <c r="C132" s="469"/>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row>
    <row r="133" spans="1:35" ht="14.1" customHeight="1">
      <c r="A133" s="432"/>
      <c r="B133" s="432"/>
      <c r="C133" s="469"/>
      <c r="D133" s="469"/>
      <c r="E133" s="469"/>
      <c r="F133" s="469"/>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row>
    <row r="134" spans="1:35" ht="14.1" customHeight="1">
      <c r="A134" s="432"/>
      <c r="B134" s="432"/>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row>
    <row r="135" spans="1:35" ht="14.1" customHeight="1">
      <c r="A135" s="432" t="s">
        <v>613</v>
      </c>
      <c r="B135" s="432"/>
      <c r="C135" s="428" t="s">
        <v>614</v>
      </c>
      <c r="D135" s="429"/>
      <c r="E135" s="429"/>
      <c r="F135" s="429"/>
      <c r="G135" s="429"/>
      <c r="H135" s="429" t="s">
        <v>615</v>
      </c>
      <c r="I135" s="429"/>
      <c r="J135" s="460" t="s">
        <v>616</v>
      </c>
      <c r="K135" s="461"/>
      <c r="L135" s="461"/>
      <c r="M135" s="461"/>
      <c r="N135" s="461"/>
      <c r="O135" s="461"/>
      <c r="P135" s="461"/>
      <c r="Q135" s="461"/>
      <c r="R135" s="461"/>
      <c r="S135" s="462"/>
      <c r="T135" s="429" t="s">
        <v>571</v>
      </c>
      <c r="U135" s="429"/>
      <c r="V135" s="429"/>
      <c r="W135" s="429"/>
      <c r="X135" s="429"/>
      <c r="Y135" s="429"/>
      <c r="Z135" s="429"/>
      <c r="AA135" s="429"/>
      <c r="AB135" s="429" t="s">
        <v>617</v>
      </c>
      <c r="AC135" s="429"/>
      <c r="AD135" s="429"/>
      <c r="AE135" s="429"/>
      <c r="AF135" s="429"/>
      <c r="AG135" s="429"/>
      <c r="AH135" s="429"/>
      <c r="AI135" s="429"/>
    </row>
    <row r="136" spans="1:35" ht="14.1" customHeight="1">
      <c r="A136" s="432"/>
      <c r="B136" s="432"/>
      <c r="C136" s="429"/>
      <c r="D136" s="429"/>
      <c r="E136" s="429"/>
      <c r="F136" s="429"/>
      <c r="G136" s="429"/>
      <c r="H136" s="429"/>
      <c r="I136" s="429"/>
      <c r="J136" s="463"/>
      <c r="K136" s="464"/>
      <c r="L136" s="464"/>
      <c r="M136" s="464"/>
      <c r="N136" s="464"/>
      <c r="O136" s="464"/>
      <c r="P136" s="464"/>
      <c r="Q136" s="464"/>
      <c r="R136" s="464"/>
      <c r="S136" s="465"/>
      <c r="T136" s="429" t="s">
        <v>618</v>
      </c>
      <c r="U136" s="429"/>
      <c r="V136" s="429"/>
      <c r="W136" s="429"/>
      <c r="X136" s="428" t="s">
        <v>619</v>
      </c>
      <c r="Y136" s="429"/>
      <c r="Z136" s="429"/>
      <c r="AA136" s="429"/>
      <c r="AB136" s="429" t="s">
        <v>618</v>
      </c>
      <c r="AC136" s="429"/>
      <c r="AD136" s="429"/>
      <c r="AE136" s="429"/>
      <c r="AF136" s="428" t="s">
        <v>619</v>
      </c>
      <c r="AG136" s="429"/>
      <c r="AH136" s="429"/>
      <c r="AI136" s="429"/>
    </row>
    <row r="137" spans="1:35" ht="14.1" customHeight="1">
      <c r="A137" s="432"/>
      <c r="B137" s="432"/>
      <c r="C137" s="429"/>
      <c r="D137" s="429"/>
      <c r="E137" s="429"/>
      <c r="F137" s="429"/>
      <c r="G137" s="429"/>
      <c r="H137" s="429"/>
      <c r="I137" s="429"/>
      <c r="J137" s="463"/>
      <c r="K137" s="464"/>
      <c r="L137" s="464"/>
      <c r="M137" s="464"/>
      <c r="N137" s="464"/>
      <c r="O137" s="464"/>
      <c r="P137" s="464"/>
      <c r="Q137" s="464"/>
      <c r="R137" s="464"/>
      <c r="S137" s="465"/>
      <c r="T137" s="429"/>
      <c r="U137" s="429"/>
      <c r="V137" s="429"/>
      <c r="W137" s="429"/>
      <c r="X137" s="429"/>
      <c r="Y137" s="429"/>
      <c r="Z137" s="429"/>
      <c r="AA137" s="429"/>
      <c r="AB137" s="429"/>
      <c r="AC137" s="429"/>
      <c r="AD137" s="429"/>
      <c r="AE137" s="429"/>
      <c r="AF137" s="429"/>
      <c r="AG137" s="429"/>
      <c r="AH137" s="429"/>
      <c r="AI137" s="429"/>
    </row>
    <row r="138" spans="1:35" ht="14.1" customHeight="1">
      <c r="A138" s="432"/>
      <c r="B138" s="432"/>
      <c r="C138" s="429"/>
      <c r="D138" s="429"/>
      <c r="E138" s="429"/>
      <c r="F138" s="429"/>
      <c r="G138" s="429"/>
      <c r="H138" s="429"/>
      <c r="I138" s="429"/>
      <c r="J138" s="463"/>
      <c r="K138" s="464"/>
      <c r="L138" s="464"/>
      <c r="M138" s="464"/>
      <c r="N138" s="464"/>
      <c r="O138" s="464"/>
      <c r="P138" s="464"/>
      <c r="Q138" s="464"/>
      <c r="R138" s="464"/>
      <c r="S138" s="465"/>
      <c r="T138" s="429"/>
      <c r="U138" s="429"/>
      <c r="V138" s="429"/>
      <c r="W138" s="429"/>
      <c r="X138" s="429"/>
      <c r="Y138" s="429"/>
      <c r="Z138" s="429"/>
      <c r="AA138" s="429"/>
      <c r="AB138" s="429"/>
      <c r="AC138" s="429"/>
      <c r="AD138" s="429"/>
      <c r="AE138" s="429"/>
      <c r="AF138" s="429"/>
      <c r="AG138" s="429"/>
      <c r="AH138" s="429"/>
      <c r="AI138" s="429"/>
    </row>
    <row r="139" spans="1:35" ht="14.1" customHeight="1">
      <c r="A139" s="432"/>
      <c r="B139" s="432"/>
      <c r="C139" s="429"/>
      <c r="D139" s="429"/>
      <c r="E139" s="429"/>
      <c r="F139" s="429"/>
      <c r="G139" s="429"/>
      <c r="H139" s="429"/>
      <c r="I139" s="429"/>
      <c r="J139" s="466"/>
      <c r="K139" s="467"/>
      <c r="L139" s="467"/>
      <c r="M139" s="467"/>
      <c r="N139" s="467"/>
      <c r="O139" s="467"/>
      <c r="P139" s="467"/>
      <c r="Q139" s="467"/>
      <c r="R139" s="467"/>
      <c r="S139" s="468"/>
      <c r="T139" s="429"/>
      <c r="U139" s="429"/>
      <c r="V139" s="429"/>
      <c r="W139" s="429"/>
      <c r="X139" s="429"/>
      <c r="Y139" s="429"/>
      <c r="Z139" s="429"/>
      <c r="AA139" s="429"/>
      <c r="AB139" s="429"/>
      <c r="AC139" s="429"/>
      <c r="AD139" s="429"/>
      <c r="AE139" s="429"/>
      <c r="AF139" s="429"/>
      <c r="AG139" s="429"/>
      <c r="AH139" s="429"/>
      <c r="AI139" s="429"/>
    </row>
    <row r="140" spans="1:35" ht="14.1" customHeight="1">
      <c r="A140" s="432"/>
      <c r="B140" s="432"/>
      <c r="C140" s="454"/>
      <c r="D140" s="454"/>
      <c r="E140" s="454"/>
      <c r="F140" s="454"/>
      <c r="G140" s="454"/>
      <c r="H140" s="454"/>
      <c r="I140" s="454"/>
      <c r="J140" s="473" t="s">
        <v>620</v>
      </c>
      <c r="K140" s="474"/>
      <c r="L140" s="474"/>
      <c r="M140" s="474"/>
      <c r="N140" s="474"/>
      <c r="O140" s="474"/>
      <c r="P140" s="474"/>
      <c r="Q140" s="474"/>
      <c r="R140" s="474"/>
      <c r="S140" s="475"/>
      <c r="T140" s="454"/>
      <c r="U140" s="454"/>
      <c r="V140" s="454"/>
      <c r="W140" s="454"/>
      <c r="X140" s="454"/>
      <c r="Y140" s="454"/>
      <c r="Z140" s="454"/>
      <c r="AA140" s="454"/>
      <c r="AB140" s="454"/>
      <c r="AC140" s="454"/>
      <c r="AD140" s="454"/>
      <c r="AE140" s="454"/>
      <c r="AF140" s="454"/>
      <c r="AG140" s="454"/>
      <c r="AH140" s="454"/>
      <c r="AI140" s="454"/>
    </row>
    <row r="141" spans="1:35" ht="14.1" customHeight="1">
      <c r="A141" s="432"/>
      <c r="B141" s="432"/>
      <c r="C141" s="469"/>
      <c r="D141" s="469"/>
      <c r="E141" s="469"/>
      <c r="F141" s="469"/>
      <c r="G141" s="469"/>
      <c r="H141" s="469"/>
      <c r="I141" s="469"/>
      <c r="J141" s="436"/>
      <c r="K141" s="424"/>
      <c r="L141" s="424"/>
      <c r="M141" s="424"/>
      <c r="N141" s="424"/>
      <c r="O141" s="424"/>
      <c r="P141" s="424"/>
      <c r="Q141" s="424"/>
      <c r="R141" s="424"/>
      <c r="S141" s="437"/>
      <c r="T141" s="471"/>
      <c r="U141" s="471"/>
      <c r="V141" s="471"/>
      <c r="W141" s="471"/>
      <c r="X141" s="469"/>
      <c r="Y141" s="469"/>
      <c r="Z141" s="469"/>
      <c r="AA141" s="469"/>
      <c r="AB141" s="471"/>
      <c r="AC141" s="471"/>
      <c r="AD141" s="471"/>
      <c r="AE141" s="471"/>
      <c r="AF141" s="469"/>
      <c r="AG141" s="469"/>
      <c r="AH141" s="469"/>
      <c r="AI141" s="469"/>
    </row>
    <row r="142" spans="1:35" ht="14.1" customHeight="1">
      <c r="A142" s="432"/>
      <c r="B142" s="432"/>
      <c r="C142" s="470"/>
      <c r="D142" s="470"/>
      <c r="E142" s="470"/>
      <c r="F142" s="470"/>
      <c r="G142" s="470"/>
      <c r="H142" s="470"/>
      <c r="I142" s="470"/>
      <c r="J142" s="425"/>
      <c r="K142" s="426"/>
      <c r="L142" s="426"/>
      <c r="M142" s="426"/>
      <c r="N142" s="426"/>
      <c r="O142" s="426"/>
      <c r="P142" s="426"/>
      <c r="Q142" s="426"/>
      <c r="R142" s="426"/>
      <c r="S142" s="427"/>
      <c r="T142" s="472"/>
      <c r="U142" s="472"/>
      <c r="V142" s="472"/>
      <c r="W142" s="472"/>
      <c r="X142" s="470"/>
      <c r="Y142" s="470"/>
      <c r="Z142" s="470"/>
      <c r="AA142" s="470"/>
      <c r="AB142" s="472"/>
      <c r="AC142" s="472"/>
      <c r="AD142" s="472"/>
      <c r="AE142" s="472"/>
      <c r="AF142" s="470"/>
      <c r="AG142" s="470"/>
      <c r="AH142" s="470"/>
      <c r="AI142" s="470"/>
    </row>
    <row r="143" spans="1:35" ht="14.1" customHeight="1">
      <c r="A143" s="432"/>
      <c r="B143" s="432"/>
      <c r="C143" s="429"/>
      <c r="D143" s="429"/>
      <c r="E143" s="429"/>
      <c r="F143" s="429"/>
      <c r="G143" s="429"/>
      <c r="H143" s="429"/>
      <c r="I143" s="429"/>
      <c r="J143" s="421"/>
      <c r="K143" s="422"/>
      <c r="L143" s="422"/>
      <c r="M143" s="422"/>
      <c r="N143" s="422"/>
      <c r="O143" s="422"/>
      <c r="P143" s="422"/>
      <c r="Q143" s="422"/>
      <c r="R143" s="422"/>
      <c r="S143" s="423"/>
      <c r="T143" s="458"/>
      <c r="U143" s="458"/>
      <c r="V143" s="458"/>
      <c r="W143" s="458"/>
      <c r="X143" s="429"/>
      <c r="Y143" s="429"/>
      <c r="Z143" s="429"/>
      <c r="AA143" s="429"/>
      <c r="AB143" s="458"/>
      <c r="AC143" s="458"/>
      <c r="AD143" s="458"/>
      <c r="AE143" s="458"/>
      <c r="AF143" s="429"/>
      <c r="AG143" s="429"/>
      <c r="AH143" s="429"/>
      <c r="AI143" s="429"/>
    </row>
    <row r="144" spans="1:35" ht="14.1" customHeight="1">
      <c r="A144" s="432"/>
      <c r="B144" s="432"/>
      <c r="C144" s="429"/>
      <c r="D144" s="429"/>
      <c r="E144" s="429"/>
      <c r="F144" s="429"/>
      <c r="G144" s="429"/>
      <c r="H144" s="429"/>
      <c r="I144" s="429"/>
      <c r="J144" s="425"/>
      <c r="K144" s="426"/>
      <c r="L144" s="426"/>
      <c r="M144" s="426"/>
      <c r="N144" s="426"/>
      <c r="O144" s="426"/>
      <c r="P144" s="426"/>
      <c r="Q144" s="426"/>
      <c r="R144" s="426"/>
      <c r="S144" s="427"/>
      <c r="T144" s="458"/>
      <c r="U144" s="458"/>
      <c r="V144" s="458"/>
      <c r="W144" s="458"/>
      <c r="X144" s="429"/>
      <c r="Y144" s="429"/>
      <c r="Z144" s="429"/>
      <c r="AA144" s="429"/>
      <c r="AB144" s="458"/>
      <c r="AC144" s="458"/>
      <c r="AD144" s="458"/>
      <c r="AE144" s="458"/>
      <c r="AF144" s="429"/>
      <c r="AG144" s="429"/>
      <c r="AH144" s="429"/>
      <c r="AI144" s="429"/>
    </row>
    <row r="145" spans="1:35" ht="14.1" customHeight="1">
      <c r="A145" s="432"/>
      <c r="B145" s="432"/>
      <c r="C145" s="429"/>
      <c r="D145" s="429"/>
      <c r="E145" s="429"/>
      <c r="F145" s="429"/>
      <c r="G145" s="429"/>
      <c r="H145" s="429"/>
      <c r="I145" s="429"/>
      <c r="J145" s="421"/>
      <c r="K145" s="422"/>
      <c r="L145" s="422"/>
      <c r="M145" s="422"/>
      <c r="N145" s="422"/>
      <c r="O145" s="422"/>
      <c r="P145" s="422"/>
      <c r="Q145" s="422"/>
      <c r="R145" s="422"/>
      <c r="S145" s="423"/>
      <c r="T145" s="429"/>
      <c r="U145" s="429"/>
      <c r="V145" s="429"/>
      <c r="W145" s="429"/>
      <c r="X145" s="429"/>
      <c r="Y145" s="429"/>
      <c r="Z145" s="429"/>
      <c r="AA145" s="429"/>
      <c r="AB145" s="429"/>
      <c r="AC145" s="429"/>
      <c r="AD145" s="429"/>
      <c r="AE145" s="429"/>
      <c r="AF145" s="429"/>
      <c r="AG145" s="429"/>
      <c r="AH145" s="429"/>
      <c r="AI145" s="429"/>
    </row>
    <row r="146" spans="1:35" ht="14.1" customHeight="1">
      <c r="A146" s="432"/>
      <c r="B146" s="432"/>
      <c r="C146" s="429"/>
      <c r="D146" s="429"/>
      <c r="E146" s="429"/>
      <c r="F146" s="429"/>
      <c r="G146" s="429"/>
      <c r="H146" s="429"/>
      <c r="I146" s="429"/>
      <c r="J146" s="425"/>
      <c r="K146" s="426"/>
      <c r="L146" s="426"/>
      <c r="M146" s="426"/>
      <c r="N146" s="426"/>
      <c r="O146" s="426"/>
      <c r="P146" s="426"/>
      <c r="Q146" s="426"/>
      <c r="R146" s="426"/>
      <c r="S146" s="427"/>
      <c r="T146" s="429"/>
      <c r="U146" s="429"/>
      <c r="V146" s="429"/>
      <c r="W146" s="429"/>
      <c r="X146" s="429"/>
      <c r="Y146" s="429"/>
      <c r="Z146" s="429"/>
      <c r="AA146" s="429"/>
      <c r="AB146" s="429"/>
      <c r="AC146" s="429"/>
      <c r="AD146" s="429"/>
      <c r="AE146" s="429"/>
      <c r="AF146" s="429"/>
      <c r="AG146" s="429"/>
      <c r="AH146" s="429"/>
      <c r="AI146" s="429"/>
    </row>
    <row r="147" spans="1:35" ht="14.1" customHeight="1">
      <c r="A147" s="432"/>
      <c r="B147" s="432"/>
      <c r="C147" s="429"/>
      <c r="D147" s="429"/>
      <c r="E147" s="429"/>
      <c r="F147" s="429"/>
      <c r="G147" s="429"/>
      <c r="H147" s="429"/>
      <c r="I147" s="429"/>
      <c r="J147" s="421"/>
      <c r="K147" s="422"/>
      <c r="L147" s="422"/>
      <c r="M147" s="422"/>
      <c r="N147" s="422"/>
      <c r="O147" s="422"/>
      <c r="P147" s="422"/>
      <c r="Q147" s="422"/>
      <c r="R147" s="422"/>
      <c r="S147" s="423"/>
      <c r="T147" s="429"/>
      <c r="U147" s="429"/>
      <c r="V147" s="429"/>
      <c r="W147" s="429"/>
      <c r="X147" s="429"/>
      <c r="Y147" s="429"/>
      <c r="Z147" s="429"/>
      <c r="AA147" s="429"/>
      <c r="AB147" s="429"/>
      <c r="AC147" s="429"/>
      <c r="AD147" s="429"/>
      <c r="AE147" s="429"/>
      <c r="AF147" s="429"/>
      <c r="AG147" s="429"/>
      <c r="AH147" s="429"/>
      <c r="AI147" s="429"/>
    </row>
    <row r="148" spans="1:35" ht="14.1" customHeight="1">
      <c r="A148" s="432"/>
      <c r="B148" s="432"/>
      <c r="C148" s="429"/>
      <c r="D148" s="429"/>
      <c r="E148" s="429"/>
      <c r="F148" s="429"/>
      <c r="G148" s="429"/>
      <c r="H148" s="429"/>
      <c r="I148" s="429"/>
      <c r="J148" s="425"/>
      <c r="K148" s="426"/>
      <c r="L148" s="426"/>
      <c r="M148" s="426"/>
      <c r="N148" s="426"/>
      <c r="O148" s="426"/>
      <c r="P148" s="426"/>
      <c r="Q148" s="426"/>
      <c r="R148" s="426"/>
      <c r="S148" s="427"/>
      <c r="T148" s="429"/>
      <c r="U148" s="429"/>
      <c r="V148" s="429"/>
      <c r="W148" s="429"/>
      <c r="X148" s="429"/>
      <c r="Y148" s="429"/>
      <c r="Z148" s="429"/>
      <c r="AA148" s="429"/>
      <c r="AB148" s="429"/>
      <c r="AC148" s="429"/>
      <c r="AD148" s="429"/>
      <c r="AE148" s="429"/>
      <c r="AF148" s="429"/>
      <c r="AG148" s="429"/>
      <c r="AH148" s="429"/>
      <c r="AI148" s="429"/>
    </row>
    <row r="149" spans="1:35" ht="14.1" customHeight="1">
      <c r="A149" s="432"/>
      <c r="B149" s="432"/>
      <c r="C149" s="429"/>
      <c r="D149" s="429"/>
      <c r="E149" s="429"/>
      <c r="F149" s="429"/>
      <c r="G149" s="429"/>
      <c r="H149" s="429"/>
      <c r="I149" s="429"/>
      <c r="J149" s="421"/>
      <c r="K149" s="422"/>
      <c r="L149" s="422"/>
      <c r="M149" s="422"/>
      <c r="N149" s="422"/>
      <c r="O149" s="422"/>
      <c r="P149" s="422"/>
      <c r="Q149" s="422"/>
      <c r="R149" s="422"/>
      <c r="S149" s="423"/>
      <c r="T149" s="429"/>
      <c r="U149" s="429"/>
      <c r="V149" s="429"/>
      <c r="W149" s="429"/>
      <c r="X149" s="429"/>
      <c r="Y149" s="429"/>
      <c r="Z149" s="429"/>
      <c r="AA149" s="429"/>
      <c r="AB149" s="429"/>
      <c r="AC149" s="429"/>
      <c r="AD149" s="429"/>
      <c r="AE149" s="429"/>
      <c r="AF149" s="429"/>
      <c r="AG149" s="429"/>
      <c r="AH149" s="429"/>
      <c r="AI149" s="429"/>
    </row>
    <row r="150" spans="1:35" ht="14.1" customHeight="1">
      <c r="A150" s="432"/>
      <c r="B150" s="432"/>
      <c r="C150" s="429"/>
      <c r="D150" s="429"/>
      <c r="E150" s="429"/>
      <c r="F150" s="429"/>
      <c r="G150" s="429"/>
      <c r="H150" s="429"/>
      <c r="I150" s="429"/>
      <c r="J150" s="425"/>
      <c r="K150" s="426"/>
      <c r="L150" s="426"/>
      <c r="M150" s="426"/>
      <c r="N150" s="426"/>
      <c r="O150" s="426"/>
      <c r="P150" s="426"/>
      <c r="Q150" s="426"/>
      <c r="R150" s="426"/>
      <c r="S150" s="427"/>
      <c r="T150" s="429"/>
      <c r="U150" s="429"/>
      <c r="V150" s="429"/>
      <c r="W150" s="429"/>
      <c r="X150" s="429"/>
      <c r="Y150" s="429"/>
      <c r="Z150" s="429"/>
      <c r="AA150" s="429"/>
      <c r="AB150" s="429"/>
      <c r="AC150" s="429"/>
      <c r="AD150" s="429"/>
      <c r="AE150" s="429"/>
      <c r="AF150" s="429"/>
      <c r="AG150" s="429"/>
      <c r="AH150" s="429"/>
      <c r="AI150" s="429"/>
    </row>
    <row r="151" spans="1:35" ht="14.1" customHeight="1">
      <c r="A151" s="432"/>
      <c r="B151" s="432"/>
      <c r="C151" s="429"/>
      <c r="D151" s="429"/>
      <c r="E151" s="429"/>
      <c r="F151" s="429"/>
      <c r="G151" s="429"/>
      <c r="H151" s="429"/>
      <c r="I151" s="429"/>
      <c r="J151" s="421"/>
      <c r="K151" s="422"/>
      <c r="L151" s="422"/>
      <c r="M151" s="422"/>
      <c r="N151" s="422"/>
      <c r="O151" s="422"/>
      <c r="P151" s="422"/>
      <c r="Q151" s="422"/>
      <c r="R151" s="422"/>
      <c r="S151" s="423"/>
      <c r="T151" s="429"/>
      <c r="U151" s="429"/>
      <c r="V151" s="429"/>
      <c r="W151" s="429"/>
      <c r="X151" s="429"/>
      <c r="Y151" s="429"/>
      <c r="Z151" s="429"/>
      <c r="AA151" s="429"/>
      <c r="AB151" s="429"/>
      <c r="AC151" s="429"/>
      <c r="AD151" s="429"/>
      <c r="AE151" s="429"/>
      <c r="AF151" s="429"/>
      <c r="AG151" s="429"/>
      <c r="AH151" s="429"/>
      <c r="AI151" s="429"/>
    </row>
    <row r="152" spans="1:35" ht="14.1" customHeight="1">
      <c r="A152" s="432"/>
      <c r="B152" s="432"/>
      <c r="C152" s="429"/>
      <c r="D152" s="429"/>
      <c r="E152" s="429"/>
      <c r="F152" s="429"/>
      <c r="G152" s="429"/>
      <c r="H152" s="429"/>
      <c r="I152" s="429"/>
      <c r="J152" s="425"/>
      <c r="K152" s="426"/>
      <c r="L152" s="426"/>
      <c r="M152" s="426"/>
      <c r="N152" s="426"/>
      <c r="O152" s="426"/>
      <c r="P152" s="426"/>
      <c r="Q152" s="426"/>
      <c r="R152" s="426"/>
      <c r="S152" s="427"/>
      <c r="T152" s="429"/>
      <c r="U152" s="429"/>
      <c r="V152" s="429"/>
      <c r="W152" s="429"/>
      <c r="X152" s="429"/>
      <c r="Y152" s="429"/>
      <c r="Z152" s="429"/>
      <c r="AA152" s="429"/>
      <c r="AB152" s="429"/>
      <c r="AC152" s="429"/>
      <c r="AD152" s="429"/>
      <c r="AE152" s="429"/>
      <c r="AF152" s="429"/>
      <c r="AG152" s="429"/>
      <c r="AH152" s="429"/>
      <c r="AI152" s="429"/>
    </row>
    <row r="153" spans="1:35" ht="14.1" customHeight="1">
      <c r="A153" s="432"/>
      <c r="B153" s="432"/>
      <c r="C153" s="429"/>
      <c r="D153" s="429"/>
      <c r="E153" s="429"/>
      <c r="F153" s="429"/>
      <c r="G153" s="429"/>
      <c r="H153" s="429"/>
      <c r="I153" s="429"/>
      <c r="J153" s="421"/>
      <c r="K153" s="422"/>
      <c r="L153" s="422"/>
      <c r="M153" s="422"/>
      <c r="N153" s="422"/>
      <c r="O153" s="422"/>
      <c r="P153" s="422"/>
      <c r="Q153" s="422"/>
      <c r="R153" s="422"/>
      <c r="S153" s="423"/>
      <c r="T153" s="429"/>
      <c r="U153" s="429"/>
      <c r="V153" s="429"/>
      <c r="W153" s="429"/>
      <c r="X153" s="429"/>
      <c r="Y153" s="429"/>
      <c r="Z153" s="429"/>
      <c r="AA153" s="429"/>
      <c r="AB153" s="429"/>
      <c r="AC153" s="429"/>
      <c r="AD153" s="429"/>
      <c r="AE153" s="429"/>
      <c r="AF153" s="429"/>
      <c r="AG153" s="429"/>
      <c r="AH153" s="429"/>
      <c r="AI153" s="429"/>
    </row>
    <row r="154" spans="1:35" ht="14.1" customHeight="1" thickBot="1">
      <c r="A154" s="459"/>
      <c r="B154" s="459"/>
      <c r="C154" s="454"/>
      <c r="D154" s="454"/>
      <c r="E154" s="454"/>
      <c r="F154" s="454"/>
      <c r="G154" s="454"/>
      <c r="H154" s="454"/>
      <c r="I154" s="454"/>
      <c r="J154" s="455"/>
      <c r="K154" s="456"/>
      <c r="L154" s="456"/>
      <c r="M154" s="456"/>
      <c r="N154" s="456"/>
      <c r="O154" s="456"/>
      <c r="P154" s="456"/>
      <c r="Q154" s="456"/>
      <c r="R154" s="456"/>
      <c r="S154" s="457"/>
      <c r="T154" s="454"/>
      <c r="U154" s="454"/>
      <c r="V154" s="454"/>
      <c r="W154" s="454"/>
      <c r="X154" s="454"/>
      <c r="Y154" s="454"/>
      <c r="Z154" s="454"/>
      <c r="AA154" s="454"/>
      <c r="AB154" s="454"/>
      <c r="AC154" s="454"/>
      <c r="AD154" s="454"/>
      <c r="AE154" s="454"/>
      <c r="AF154" s="454"/>
      <c r="AG154" s="454"/>
      <c r="AH154" s="454"/>
      <c r="AI154" s="454"/>
    </row>
    <row r="155" spans="1:35" ht="14.1" customHeight="1" thickTop="1">
      <c r="A155" s="449" t="s">
        <v>621</v>
      </c>
      <c r="B155" s="449"/>
      <c r="C155" s="450" t="s">
        <v>622</v>
      </c>
      <c r="D155" s="450"/>
      <c r="E155" s="450"/>
      <c r="F155" s="450"/>
      <c r="G155" s="450"/>
      <c r="H155" s="450"/>
      <c r="I155" s="450"/>
      <c r="J155" s="450" t="s">
        <v>623</v>
      </c>
      <c r="K155" s="450"/>
      <c r="L155" s="450"/>
      <c r="M155" s="450"/>
      <c r="N155" s="450"/>
      <c r="O155" s="450"/>
      <c r="P155" s="451" t="s">
        <v>571</v>
      </c>
      <c r="Q155" s="452"/>
      <c r="R155" s="452"/>
      <c r="S155" s="453"/>
      <c r="T155" s="448" t="s">
        <v>624</v>
      </c>
      <c r="U155" s="448"/>
      <c r="V155" s="448"/>
      <c r="W155" s="448"/>
      <c r="X155" s="448"/>
      <c r="Y155" s="448"/>
      <c r="Z155" s="450" t="s">
        <v>617</v>
      </c>
      <c r="AA155" s="450"/>
      <c r="AB155" s="450"/>
      <c r="AC155" s="450"/>
      <c r="AD155" s="448" t="s">
        <v>624</v>
      </c>
      <c r="AE155" s="448"/>
      <c r="AF155" s="448"/>
      <c r="AG155" s="448"/>
      <c r="AH155" s="448"/>
      <c r="AI155" s="448"/>
    </row>
    <row r="156" spans="1:35" ht="14.1" customHeight="1">
      <c r="A156" s="432"/>
      <c r="B156" s="432"/>
      <c r="C156" s="429"/>
      <c r="D156" s="429"/>
      <c r="E156" s="429"/>
      <c r="F156" s="429"/>
      <c r="G156" s="429"/>
      <c r="H156" s="429"/>
      <c r="I156" s="429"/>
      <c r="J156" s="429"/>
      <c r="K156" s="429"/>
      <c r="L156" s="429"/>
      <c r="M156" s="429"/>
      <c r="N156" s="429"/>
      <c r="O156" s="429"/>
      <c r="P156" s="425"/>
      <c r="Q156" s="426"/>
      <c r="R156" s="426"/>
      <c r="S156" s="427"/>
      <c r="T156" s="446"/>
      <c r="U156" s="446"/>
      <c r="V156" s="446"/>
      <c r="W156" s="446"/>
      <c r="X156" s="446"/>
      <c r="Y156" s="446"/>
      <c r="Z156" s="429"/>
      <c r="AA156" s="429"/>
      <c r="AB156" s="429"/>
      <c r="AC156" s="429"/>
      <c r="AD156" s="446"/>
      <c r="AE156" s="446"/>
      <c r="AF156" s="446"/>
      <c r="AG156" s="446"/>
      <c r="AH156" s="446"/>
      <c r="AI156" s="446"/>
    </row>
    <row r="157" spans="1:35" ht="14.1" customHeight="1">
      <c r="A157" s="432"/>
      <c r="B157" s="432"/>
      <c r="C157" s="429" t="s">
        <v>625</v>
      </c>
      <c r="D157" s="429"/>
      <c r="E157" s="429"/>
      <c r="F157" s="429"/>
      <c r="G157" s="429"/>
      <c r="H157" s="429"/>
      <c r="I157" s="429"/>
      <c r="J157" s="429" t="s">
        <v>623</v>
      </c>
      <c r="K157" s="429"/>
      <c r="L157" s="429"/>
      <c r="M157" s="429"/>
      <c r="N157" s="429"/>
      <c r="O157" s="429"/>
      <c r="P157" s="421" t="s">
        <v>571</v>
      </c>
      <c r="Q157" s="422"/>
      <c r="R157" s="422"/>
      <c r="S157" s="423"/>
      <c r="T157" s="446" t="s">
        <v>624</v>
      </c>
      <c r="U157" s="446"/>
      <c r="V157" s="446"/>
      <c r="W157" s="446"/>
      <c r="X157" s="446"/>
      <c r="Y157" s="446"/>
      <c r="Z157" s="429" t="s">
        <v>617</v>
      </c>
      <c r="AA157" s="429"/>
      <c r="AB157" s="429"/>
      <c r="AC157" s="429"/>
      <c r="AD157" s="446" t="s">
        <v>657</v>
      </c>
      <c r="AE157" s="446"/>
      <c r="AF157" s="446"/>
      <c r="AG157" s="446"/>
      <c r="AH157" s="446"/>
      <c r="AI157" s="446"/>
    </row>
    <row r="158" spans="1:35" ht="14.1" customHeight="1">
      <c r="A158" s="432"/>
      <c r="B158" s="432"/>
      <c r="C158" s="429"/>
      <c r="D158" s="429"/>
      <c r="E158" s="429"/>
      <c r="F158" s="429"/>
      <c r="G158" s="429"/>
      <c r="H158" s="429"/>
      <c r="I158" s="429"/>
      <c r="J158" s="429"/>
      <c r="K158" s="429"/>
      <c r="L158" s="429"/>
      <c r="M158" s="429"/>
      <c r="N158" s="429"/>
      <c r="O158" s="429"/>
      <c r="P158" s="425"/>
      <c r="Q158" s="426"/>
      <c r="R158" s="426"/>
      <c r="S158" s="427"/>
      <c r="T158" s="446"/>
      <c r="U158" s="446"/>
      <c r="V158" s="446"/>
      <c r="W158" s="446"/>
      <c r="X158" s="446"/>
      <c r="Y158" s="446"/>
      <c r="Z158" s="429"/>
      <c r="AA158" s="429"/>
      <c r="AB158" s="429"/>
      <c r="AC158" s="429"/>
      <c r="AD158" s="446"/>
      <c r="AE158" s="446"/>
      <c r="AF158" s="446"/>
      <c r="AG158" s="446"/>
      <c r="AH158" s="446"/>
      <c r="AI158" s="446"/>
    </row>
    <row r="159" spans="1:35" ht="14.1" customHeight="1">
      <c r="A159" s="432"/>
      <c r="B159" s="432"/>
      <c r="C159" s="429"/>
      <c r="D159" s="429"/>
      <c r="E159" s="429"/>
      <c r="F159" s="429"/>
      <c r="G159" s="429"/>
      <c r="H159" s="429"/>
      <c r="I159" s="429"/>
      <c r="J159" s="429" t="s">
        <v>626</v>
      </c>
      <c r="K159" s="429"/>
      <c r="L159" s="429"/>
      <c r="M159" s="429"/>
      <c r="N159" s="429"/>
      <c r="O159" s="429"/>
      <c r="P159" s="421" t="s">
        <v>571</v>
      </c>
      <c r="Q159" s="422"/>
      <c r="R159" s="422"/>
      <c r="S159" s="423"/>
      <c r="T159" s="446" t="s">
        <v>624</v>
      </c>
      <c r="U159" s="446"/>
      <c r="V159" s="446"/>
      <c r="W159" s="446"/>
      <c r="X159" s="446"/>
      <c r="Y159" s="446"/>
      <c r="Z159" s="429" t="s">
        <v>617</v>
      </c>
      <c r="AA159" s="429"/>
      <c r="AB159" s="429"/>
      <c r="AC159" s="429"/>
      <c r="AD159" s="446" t="s">
        <v>624</v>
      </c>
      <c r="AE159" s="446"/>
      <c r="AF159" s="446"/>
      <c r="AG159" s="446"/>
      <c r="AH159" s="446"/>
      <c r="AI159" s="446"/>
    </row>
    <row r="160" spans="1:35" ht="14.1" customHeight="1">
      <c r="A160" s="432"/>
      <c r="B160" s="432"/>
      <c r="C160" s="429"/>
      <c r="D160" s="429"/>
      <c r="E160" s="429"/>
      <c r="F160" s="429"/>
      <c r="G160" s="429"/>
      <c r="H160" s="429"/>
      <c r="I160" s="429"/>
      <c r="J160" s="429"/>
      <c r="K160" s="429"/>
      <c r="L160" s="429"/>
      <c r="M160" s="429"/>
      <c r="N160" s="429"/>
      <c r="O160" s="429"/>
      <c r="P160" s="425"/>
      <c r="Q160" s="426"/>
      <c r="R160" s="426"/>
      <c r="S160" s="427"/>
      <c r="T160" s="446"/>
      <c r="U160" s="446"/>
      <c r="V160" s="446"/>
      <c r="W160" s="446"/>
      <c r="X160" s="446"/>
      <c r="Y160" s="446"/>
      <c r="Z160" s="429"/>
      <c r="AA160" s="429"/>
      <c r="AB160" s="429"/>
      <c r="AC160" s="429"/>
      <c r="AD160" s="446"/>
      <c r="AE160" s="446"/>
      <c r="AF160" s="446"/>
      <c r="AG160" s="446"/>
      <c r="AH160" s="446"/>
      <c r="AI160" s="446"/>
    </row>
    <row r="163" spans="1:35" ht="14.1" customHeight="1">
      <c r="A163" s="447" t="s">
        <v>627</v>
      </c>
      <c r="B163" s="447"/>
      <c r="C163" s="447"/>
      <c r="D163" s="447"/>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c r="AC163" s="447"/>
      <c r="AD163" s="447"/>
      <c r="AE163" s="447"/>
      <c r="AF163" s="447"/>
      <c r="AG163" s="447"/>
      <c r="AH163" s="447"/>
      <c r="AI163" s="447"/>
    </row>
    <row r="164" spans="1:35" ht="14.1" customHeight="1">
      <c r="A164" s="447"/>
      <c r="B164" s="447"/>
      <c r="C164" s="447"/>
      <c r="D164" s="447"/>
      <c r="E164" s="447"/>
      <c r="F164" s="447"/>
      <c r="G164" s="447"/>
      <c r="H164" s="447"/>
      <c r="I164" s="447"/>
      <c r="J164" s="447"/>
      <c r="K164" s="447"/>
      <c r="L164" s="447"/>
      <c r="M164" s="447"/>
      <c r="N164" s="447"/>
      <c r="O164" s="447"/>
      <c r="P164" s="447"/>
      <c r="Q164" s="447"/>
      <c r="R164" s="447"/>
      <c r="S164" s="447"/>
      <c r="T164" s="447"/>
      <c r="U164" s="447"/>
      <c r="V164" s="447"/>
      <c r="W164" s="447"/>
      <c r="X164" s="447"/>
      <c r="Y164" s="447"/>
      <c r="Z164" s="447"/>
      <c r="AA164" s="447"/>
      <c r="AB164" s="447"/>
      <c r="AC164" s="447"/>
      <c r="AD164" s="447"/>
      <c r="AE164" s="447"/>
      <c r="AF164" s="447"/>
      <c r="AG164" s="447"/>
      <c r="AH164" s="447"/>
      <c r="AI164" s="447"/>
    </row>
    <row r="165" spans="1:35" ht="14.1" customHeight="1">
      <c r="A165" s="443"/>
      <c r="B165" s="443"/>
      <c r="C165" s="443"/>
      <c r="D165" s="443"/>
      <c r="E165" s="443"/>
      <c r="F165" s="443"/>
      <c r="G165" s="443"/>
      <c r="H165" s="443"/>
      <c r="I165" s="443"/>
      <c r="J165" s="443"/>
      <c r="K165" s="443"/>
      <c r="L165" s="443"/>
      <c r="M165" s="443"/>
      <c r="N165" s="443"/>
      <c r="O165" s="443"/>
      <c r="P165" s="443"/>
      <c r="Q165" s="443"/>
      <c r="R165" s="443"/>
      <c r="S165" s="443"/>
      <c r="T165" s="443"/>
      <c r="U165" s="443"/>
      <c r="V165" s="443"/>
      <c r="W165" s="443"/>
      <c r="X165" s="443"/>
      <c r="Y165" s="443"/>
      <c r="Z165" s="443"/>
      <c r="AA165" s="443"/>
      <c r="AB165" s="443"/>
      <c r="AC165" s="443"/>
      <c r="AD165" s="443"/>
      <c r="AE165" s="443"/>
      <c r="AF165" s="443"/>
      <c r="AG165" s="443"/>
      <c r="AH165" s="443"/>
      <c r="AI165" s="443"/>
    </row>
    <row r="166" spans="1:35" ht="14.1" customHeight="1">
      <c r="A166" s="429"/>
      <c r="B166" s="429"/>
      <c r="C166" s="429"/>
      <c r="D166" s="429"/>
      <c r="E166" s="429"/>
      <c r="F166" s="429"/>
      <c r="G166" s="421" t="s">
        <v>628</v>
      </c>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422"/>
      <c r="AE166" s="422"/>
      <c r="AF166" s="422"/>
      <c r="AG166" s="422"/>
      <c r="AH166" s="422"/>
      <c r="AI166" s="423"/>
    </row>
    <row r="167" spans="1:35" ht="14.1" customHeight="1">
      <c r="A167" s="429"/>
      <c r="B167" s="429"/>
      <c r="C167" s="429"/>
      <c r="D167" s="429"/>
      <c r="E167" s="429"/>
      <c r="F167" s="429"/>
      <c r="G167" s="425"/>
      <c r="H167" s="426"/>
      <c r="I167" s="426"/>
      <c r="J167" s="426"/>
      <c r="K167" s="426"/>
      <c r="L167" s="426"/>
      <c r="M167" s="426"/>
      <c r="N167" s="426"/>
      <c r="O167" s="426"/>
      <c r="P167" s="426"/>
      <c r="Q167" s="426"/>
      <c r="R167" s="426"/>
      <c r="S167" s="426"/>
      <c r="T167" s="426"/>
      <c r="U167" s="426"/>
      <c r="V167" s="426"/>
      <c r="W167" s="426"/>
      <c r="X167" s="426"/>
      <c r="Y167" s="426"/>
      <c r="Z167" s="426"/>
      <c r="AA167" s="426"/>
      <c r="AB167" s="426"/>
      <c r="AC167" s="426"/>
      <c r="AD167" s="426"/>
      <c r="AE167" s="426"/>
      <c r="AF167" s="426"/>
      <c r="AG167" s="426"/>
      <c r="AH167" s="426"/>
      <c r="AI167" s="427"/>
    </row>
    <row r="168" spans="1:35" ht="14.1" customHeight="1">
      <c r="A168" s="429" t="s">
        <v>629</v>
      </c>
      <c r="B168" s="429"/>
      <c r="C168" s="429"/>
      <c r="D168" s="429"/>
      <c r="E168" s="429"/>
      <c r="F168" s="429"/>
      <c r="G168" s="421"/>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3"/>
    </row>
    <row r="169" spans="1:35" ht="14.1" customHeight="1">
      <c r="A169" s="429"/>
      <c r="B169" s="429"/>
      <c r="C169" s="429"/>
      <c r="D169" s="429"/>
      <c r="E169" s="429"/>
      <c r="F169" s="429"/>
      <c r="G169" s="436"/>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424"/>
      <c r="AF169" s="424"/>
      <c r="AG169" s="424"/>
      <c r="AH169" s="424"/>
      <c r="AI169" s="437"/>
    </row>
    <row r="170" spans="1:35" ht="14.1" customHeight="1">
      <c r="A170" s="429"/>
      <c r="B170" s="429"/>
      <c r="C170" s="429"/>
      <c r="D170" s="429"/>
      <c r="E170" s="429"/>
      <c r="F170" s="429"/>
      <c r="G170" s="425"/>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426"/>
      <c r="AE170" s="426"/>
      <c r="AF170" s="426"/>
      <c r="AG170" s="426"/>
      <c r="AH170" s="426"/>
      <c r="AI170" s="427"/>
    </row>
    <row r="171" spans="1:35" ht="14.1" customHeight="1">
      <c r="A171" s="429" t="s">
        <v>630</v>
      </c>
      <c r="B171" s="429"/>
      <c r="C171" s="429"/>
      <c r="D171" s="429"/>
      <c r="E171" s="429"/>
      <c r="F171" s="429"/>
      <c r="G171" s="421"/>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3"/>
    </row>
    <row r="172" spans="1:35" ht="14.1" customHeight="1">
      <c r="A172" s="429"/>
      <c r="B172" s="429"/>
      <c r="C172" s="429"/>
      <c r="D172" s="429"/>
      <c r="E172" s="429"/>
      <c r="F172" s="429"/>
      <c r="G172" s="436"/>
      <c r="H172" s="424"/>
      <c r="I172" s="424"/>
      <c r="J172" s="424"/>
      <c r="K172" s="424"/>
      <c r="L172" s="424"/>
      <c r="M172" s="424"/>
      <c r="N172" s="424"/>
      <c r="O172" s="424"/>
      <c r="P172" s="424"/>
      <c r="Q172" s="424"/>
      <c r="R172" s="424"/>
      <c r="S172" s="424"/>
      <c r="T172" s="424"/>
      <c r="U172" s="424"/>
      <c r="V172" s="424"/>
      <c r="W172" s="424"/>
      <c r="X172" s="424"/>
      <c r="Y172" s="424"/>
      <c r="Z172" s="424"/>
      <c r="AA172" s="424"/>
      <c r="AB172" s="424"/>
      <c r="AC172" s="424"/>
      <c r="AD172" s="424"/>
      <c r="AE172" s="424"/>
      <c r="AF172" s="424"/>
      <c r="AG172" s="424"/>
      <c r="AH172" s="424"/>
      <c r="AI172" s="437"/>
    </row>
    <row r="173" spans="1:35" ht="14.1" customHeight="1">
      <c r="A173" s="429"/>
      <c r="B173" s="429"/>
      <c r="C173" s="429"/>
      <c r="D173" s="429"/>
      <c r="E173" s="429"/>
      <c r="F173" s="429"/>
      <c r="G173" s="425"/>
      <c r="H173" s="426"/>
      <c r="I173" s="426"/>
      <c r="J173" s="426"/>
      <c r="K173" s="426"/>
      <c r="L173" s="426"/>
      <c r="M173" s="426"/>
      <c r="N173" s="426"/>
      <c r="O173" s="426"/>
      <c r="P173" s="426"/>
      <c r="Q173" s="426"/>
      <c r="R173" s="426"/>
      <c r="S173" s="426"/>
      <c r="T173" s="426"/>
      <c r="U173" s="426"/>
      <c r="V173" s="426"/>
      <c r="W173" s="426"/>
      <c r="X173" s="426"/>
      <c r="Y173" s="426"/>
      <c r="Z173" s="426"/>
      <c r="AA173" s="426"/>
      <c r="AB173" s="426"/>
      <c r="AC173" s="426"/>
      <c r="AD173" s="426"/>
      <c r="AE173" s="426"/>
      <c r="AF173" s="426"/>
      <c r="AG173" s="426"/>
      <c r="AH173" s="426"/>
      <c r="AI173" s="427"/>
    </row>
    <row r="174" spans="1:35" ht="14.1" customHeight="1">
      <c r="A174" s="429" t="s">
        <v>631</v>
      </c>
      <c r="B174" s="429"/>
      <c r="C174" s="429"/>
      <c r="D174" s="429"/>
      <c r="E174" s="429"/>
      <c r="F174" s="429"/>
      <c r="G174" s="421"/>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3"/>
    </row>
    <row r="175" spans="1:35" ht="14.1" customHeight="1">
      <c r="A175" s="429"/>
      <c r="B175" s="429"/>
      <c r="C175" s="429"/>
      <c r="D175" s="429"/>
      <c r="E175" s="429"/>
      <c r="F175" s="429"/>
      <c r="G175" s="417"/>
      <c r="H175" s="406"/>
      <c r="I175" s="406"/>
      <c r="J175" s="424"/>
      <c r="K175" s="424"/>
      <c r="L175" s="424"/>
      <c r="M175" s="424"/>
      <c r="N175" s="424" t="s">
        <v>525</v>
      </c>
      <c r="O175" s="424"/>
      <c r="P175" s="424"/>
      <c r="Q175" s="424"/>
      <c r="R175" s="424" t="s">
        <v>526</v>
      </c>
      <c r="S175" s="424"/>
      <c r="T175" s="424" t="s">
        <v>632</v>
      </c>
      <c r="U175" s="424"/>
      <c r="V175" s="424"/>
      <c r="W175" s="424"/>
      <c r="X175" s="424" t="s">
        <v>525</v>
      </c>
      <c r="Y175" s="424"/>
      <c r="Z175" s="445"/>
      <c r="AA175" s="445"/>
      <c r="AB175" s="424" t="s">
        <v>526</v>
      </c>
      <c r="AC175" s="424"/>
      <c r="AD175" s="406"/>
      <c r="AE175" s="406"/>
      <c r="AH175" s="406"/>
      <c r="AI175" s="413"/>
    </row>
    <row r="176" spans="1:35" ht="14.1" customHeight="1">
      <c r="A176" s="429"/>
      <c r="B176" s="429"/>
      <c r="C176" s="429"/>
      <c r="D176" s="429"/>
      <c r="E176" s="429"/>
      <c r="F176" s="429"/>
      <c r="G176" s="425"/>
      <c r="H176" s="426"/>
      <c r="I176" s="426"/>
      <c r="J176" s="426"/>
      <c r="K176" s="426"/>
      <c r="L176" s="426"/>
      <c r="M176" s="426"/>
      <c r="N176" s="426"/>
      <c r="O176" s="426"/>
      <c r="P176" s="426"/>
      <c r="Q176" s="426"/>
      <c r="R176" s="426"/>
      <c r="S176" s="426"/>
      <c r="T176" s="426"/>
      <c r="U176" s="426"/>
      <c r="V176" s="426"/>
      <c r="W176" s="426"/>
      <c r="X176" s="426"/>
      <c r="Y176" s="426"/>
      <c r="Z176" s="426"/>
      <c r="AA176" s="426"/>
      <c r="AB176" s="426"/>
      <c r="AC176" s="426"/>
      <c r="AD176" s="426"/>
      <c r="AE176" s="426"/>
      <c r="AF176" s="426"/>
      <c r="AG176" s="426"/>
      <c r="AH176" s="426"/>
      <c r="AI176" s="427"/>
    </row>
    <row r="177" spans="1:35" ht="14.1" customHeight="1">
      <c r="A177" s="429" t="s">
        <v>633</v>
      </c>
      <c r="B177" s="429"/>
      <c r="C177" s="429"/>
      <c r="D177" s="429"/>
      <c r="E177" s="429"/>
      <c r="F177" s="429"/>
      <c r="G177" s="421"/>
      <c r="H177" s="422"/>
      <c r="I177" s="422"/>
      <c r="J177" s="422"/>
      <c r="K177" s="422"/>
      <c r="L177" s="422"/>
      <c r="M177" s="422"/>
      <c r="N177" s="422"/>
      <c r="O177" s="422"/>
      <c r="P177" s="422"/>
      <c r="Q177" s="422"/>
      <c r="R177" s="422"/>
      <c r="S177" s="422"/>
      <c r="T177" s="422"/>
      <c r="U177" s="422"/>
      <c r="V177" s="422"/>
      <c r="W177" s="422"/>
      <c r="X177" s="422"/>
      <c r="Y177" s="422"/>
      <c r="Z177" s="422"/>
      <c r="AA177" s="422"/>
      <c r="AB177" s="422"/>
      <c r="AC177" s="422"/>
      <c r="AD177" s="422"/>
      <c r="AE177" s="422"/>
      <c r="AF177" s="422"/>
      <c r="AG177" s="422"/>
      <c r="AH177" s="422"/>
      <c r="AI177" s="423"/>
    </row>
    <row r="178" spans="1:35" ht="14.1" customHeight="1">
      <c r="A178" s="429"/>
      <c r="B178" s="429"/>
      <c r="C178" s="429"/>
      <c r="D178" s="429"/>
      <c r="E178" s="429"/>
      <c r="F178" s="429"/>
      <c r="G178" s="436"/>
      <c r="H178" s="424"/>
      <c r="I178" s="424"/>
      <c r="J178" s="424"/>
      <c r="K178" s="424"/>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37"/>
    </row>
    <row r="179" spans="1:35" ht="14.1" customHeight="1">
      <c r="A179" s="429"/>
      <c r="B179" s="429"/>
      <c r="C179" s="429"/>
      <c r="D179" s="429"/>
      <c r="E179" s="429"/>
      <c r="F179" s="429"/>
      <c r="G179" s="425"/>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426"/>
      <c r="AE179" s="426"/>
      <c r="AF179" s="426"/>
      <c r="AG179" s="426"/>
      <c r="AH179" s="426"/>
      <c r="AI179" s="427"/>
    </row>
    <row r="180" spans="1:35" ht="14.1" customHeight="1">
      <c r="A180" s="429" t="s">
        <v>634</v>
      </c>
      <c r="B180" s="429"/>
      <c r="C180" s="429"/>
      <c r="D180" s="429"/>
      <c r="E180" s="429"/>
      <c r="F180" s="429"/>
      <c r="G180" s="421"/>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c r="AI180" s="423"/>
    </row>
    <row r="181" spans="1:35" ht="14.1" customHeight="1">
      <c r="A181" s="429"/>
      <c r="B181" s="429"/>
      <c r="C181" s="429"/>
      <c r="D181" s="429"/>
      <c r="E181" s="429"/>
      <c r="F181" s="429"/>
      <c r="G181" s="436"/>
      <c r="H181" s="424"/>
      <c r="I181" s="424"/>
      <c r="J181" s="424"/>
      <c r="K181" s="424"/>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37"/>
    </row>
    <row r="182" spans="1:35" ht="14.1" customHeight="1">
      <c r="A182" s="429"/>
      <c r="B182" s="429"/>
      <c r="C182" s="429"/>
      <c r="D182" s="429"/>
      <c r="E182" s="429"/>
      <c r="F182" s="429"/>
      <c r="G182" s="425"/>
      <c r="H182" s="426"/>
      <c r="I182" s="426"/>
      <c r="J182" s="426"/>
      <c r="K182" s="426"/>
      <c r="L182" s="426"/>
      <c r="M182" s="426"/>
      <c r="N182" s="426"/>
      <c r="O182" s="426"/>
      <c r="P182" s="426"/>
      <c r="Q182" s="426"/>
      <c r="R182" s="426"/>
      <c r="S182" s="426"/>
      <c r="T182" s="426"/>
      <c r="U182" s="426"/>
      <c r="V182" s="426"/>
      <c r="W182" s="426"/>
      <c r="X182" s="426"/>
      <c r="Y182" s="426"/>
      <c r="Z182" s="426"/>
      <c r="AA182" s="426"/>
      <c r="AB182" s="426"/>
      <c r="AC182" s="426"/>
      <c r="AD182" s="426"/>
      <c r="AE182" s="426"/>
      <c r="AF182" s="426"/>
      <c r="AG182" s="426"/>
      <c r="AH182" s="426"/>
      <c r="AI182" s="427"/>
    </row>
    <row r="183" spans="1:35" ht="14.1" customHeight="1">
      <c r="A183" s="429" t="s">
        <v>635</v>
      </c>
      <c r="B183" s="429"/>
      <c r="C183" s="429"/>
      <c r="D183" s="429"/>
      <c r="E183" s="429"/>
      <c r="F183" s="429"/>
      <c r="G183" s="421"/>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c r="AI183" s="423"/>
    </row>
    <row r="184" spans="1:35" ht="14.1" customHeight="1">
      <c r="A184" s="429"/>
      <c r="B184" s="429"/>
      <c r="C184" s="429"/>
      <c r="D184" s="429"/>
      <c r="E184" s="429"/>
      <c r="F184" s="429"/>
      <c r="G184" s="436"/>
      <c r="H184" s="424"/>
      <c r="I184" s="424"/>
      <c r="J184" s="424"/>
      <c r="K184" s="424"/>
      <c r="L184" s="424"/>
      <c r="M184" s="424"/>
      <c r="N184" s="424"/>
      <c r="O184" s="424"/>
      <c r="P184" s="424"/>
      <c r="Q184" s="424"/>
      <c r="R184" s="424"/>
      <c r="S184" s="424"/>
      <c r="T184" s="424"/>
      <c r="U184" s="424"/>
      <c r="V184" s="424"/>
      <c r="W184" s="424"/>
      <c r="X184" s="424"/>
      <c r="Y184" s="424"/>
      <c r="Z184" s="424"/>
      <c r="AA184" s="424"/>
      <c r="AB184" s="424"/>
      <c r="AC184" s="424"/>
      <c r="AD184" s="424"/>
      <c r="AE184" s="424"/>
      <c r="AF184" s="424"/>
      <c r="AG184" s="424"/>
      <c r="AH184" s="424"/>
      <c r="AI184" s="437"/>
    </row>
    <row r="185" spans="1:35" ht="14.1" customHeight="1">
      <c r="A185" s="429"/>
      <c r="B185" s="429"/>
      <c r="C185" s="429"/>
      <c r="D185" s="429"/>
      <c r="E185" s="429"/>
      <c r="F185" s="429"/>
      <c r="G185" s="425"/>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6"/>
      <c r="AI185" s="427"/>
    </row>
    <row r="186" spans="1:35" ht="14.1" customHeight="1">
      <c r="A186" s="438" t="s">
        <v>636</v>
      </c>
      <c r="B186" s="430"/>
      <c r="C186" s="430"/>
      <c r="D186" s="430"/>
      <c r="E186" s="430"/>
      <c r="F186" s="439"/>
      <c r="G186" s="421"/>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422"/>
      <c r="AE186" s="422"/>
      <c r="AF186" s="422"/>
      <c r="AG186" s="422"/>
      <c r="AH186" s="422"/>
      <c r="AI186" s="423"/>
    </row>
    <row r="187" spans="1:35" ht="14.1" customHeight="1">
      <c r="A187" s="440"/>
      <c r="B187" s="431"/>
      <c r="C187" s="431"/>
      <c r="D187" s="431"/>
      <c r="E187" s="431"/>
      <c r="F187" s="441"/>
      <c r="G187" s="436"/>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37"/>
    </row>
    <row r="188" spans="1:35" ht="14.1" customHeight="1">
      <c r="A188" s="440"/>
      <c r="B188" s="431"/>
      <c r="C188" s="431"/>
      <c r="D188" s="431"/>
      <c r="E188" s="431"/>
      <c r="F188" s="441"/>
      <c r="G188" s="436"/>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37"/>
    </row>
    <row r="189" spans="1:35" ht="14.1" customHeight="1">
      <c r="A189" s="442"/>
      <c r="B189" s="443"/>
      <c r="C189" s="443"/>
      <c r="D189" s="443"/>
      <c r="E189" s="443"/>
      <c r="F189" s="444"/>
      <c r="G189" s="425"/>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7"/>
    </row>
    <row r="190" spans="1:35" ht="14.1" customHeight="1">
      <c r="A190" s="419" t="s">
        <v>637</v>
      </c>
      <c r="B190" s="419"/>
      <c r="C190" s="430" t="s">
        <v>638</v>
      </c>
      <c r="D190" s="430"/>
      <c r="E190" s="430"/>
      <c r="F190" s="430"/>
      <c r="G190" s="430"/>
      <c r="H190" s="430"/>
      <c r="I190" s="430"/>
      <c r="J190" s="430"/>
      <c r="K190" s="430"/>
      <c r="L190" s="430"/>
      <c r="M190" s="430"/>
      <c r="N190" s="430"/>
      <c r="O190" s="430"/>
      <c r="P190" s="430"/>
      <c r="Q190" s="430"/>
      <c r="R190" s="430"/>
      <c r="S190" s="430"/>
      <c r="T190" s="430"/>
      <c r="U190" s="430"/>
      <c r="V190" s="430"/>
      <c r="W190" s="430"/>
      <c r="X190" s="430"/>
      <c r="Y190" s="430"/>
      <c r="Z190" s="430"/>
      <c r="AA190" s="430"/>
      <c r="AB190" s="430"/>
      <c r="AC190" s="430"/>
      <c r="AD190" s="430"/>
      <c r="AE190" s="430"/>
      <c r="AF190" s="430"/>
      <c r="AG190" s="430"/>
      <c r="AH190" s="430"/>
      <c r="AI190" s="430"/>
    </row>
    <row r="191" spans="1:35" ht="14.1" customHeight="1">
      <c r="A191" s="418"/>
      <c r="B191" s="418"/>
      <c r="C191" s="431"/>
      <c r="D191" s="431"/>
      <c r="E191" s="431"/>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1"/>
      <c r="AI191" s="431"/>
    </row>
    <row r="193" spans="1:35" ht="14.1" customHeight="1">
      <c r="A193" s="432" t="s">
        <v>639</v>
      </c>
      <c r="B193" s="432"/>
      <c r="C193" s="429" t="s">
        <v>640</v>
      </c>
      <c r="D193" s="429"/>
      <c r="E193" s="429"/>
      <c r="F193" s="429"/>
      <c r="G193" s="429"/>
      <c r="H193" s="429"/>
      <c r="I193" s="429"/>
      <c r="J193" s="429"/>
      <c r="K193" s="429"/>
      <c r="L193" s="429"/>
      <c r="M193" s="429"/>
      <c r="N193" s="433" t="s">
        <v>641</v>
      </c>
      <c r="O193" s="434"/>
      <c r="P193" s="434"/>
      <c r="Q193" s="434"/>
      <c r="R193" s="434"/>
      <c r="S193" s="434"/>
      <c r="T193" s="434"/>
      <c r="U193" s="434"/>
      <c r="V193" s="434"/>
      <c r="W193" s="434"/>
      <c r="X193" s="435"/>
      <c r="Y193" s="429" t="s">
        <v>642</v>
      </c>
      <c r="Z193" s="429"/>
      <c r="AA193" s="429"/>
      <c r="AB193" s="429"/>
      <c r="AC193" s="429"/>
      <c r="AD193" s="429"/>
      <c r="AE193" s="429"/>
      <c r="AF193" s="429"/>
      <c r="AG193" s="429"/>
      <c r="AH193" s="429"/>
      <c r="AI193" s="429"/>
    </row>
    <row r="194" spans="1:35" ht="14.1" customHeight="1">
      <c r="A194" s="432"/>
      <c r="B194" s="432"/>
      <c r="C194" s="429"/>
      <c r="D194" s="429"/>
      <c r="E194" s="429"/>
      <c r="F194" s="429"/>
      <c r="G194" s="429"/>
      <c r="H194" s="429"/>
      <c r="I194" s="429"/>
      <c r="J194" s="429"/>
      <c r="K194" s="429"/>
      <c r="L194" s="429"/>
      <c r="M194" s="429"/>
      <c r="N194" s="421" t="s">
        <v>655</v>
      </c>
      <c r="O194" s="422"/>
      <c r="P194" s="422"/>
      <c r="Q194" s="422"/>
      <c r="R194" s="422"/>
      <c r="S194" s="422"/>
      <c r="T194" s="422"/>
      <c r="U194" s="422"/>
      <c r="V194" s="422"/>
      <c r="W194" s="422"/>
      <c r="X194" s="423"/>
      <c r="Y194" s="429" t="s">
        <v>656</v>
      </c>
      <c r="Z194" s="429"/>
      <c r="AA194" s="429"/>
      <c r="AB194" s="429"/>
      <c r="AC194" s="429"/>
      <c r="AD194" s="429"/>
      <c r="AE194" s="429"/>
      <c r="AF194" s="429"/>
      <c r="AG194" s="429"/>
      <c r="AH194" s="429"/>
      <c r="AI194" s="429"/>
    </row>
    <row r="195" spans="1:35" ht="14.1" customHeight="1">
      <c r="A195" s="432"/>
      <c r="B195" s="432"/>
      <c r="C195" s="429"/>
      <c r="D195" s="429"/>
      <c r="E195" s="429"/>
      <c r="F195" s="429"/>
      <c r="G195" s="429"/>
      <c r="H195" s="429"/>
      <c r="I195" s="429"/>
      <c r="J195" s="429"/>
      <c r="K195" s="429"/>
      <c r="L195" s="429"/>
      <c r="M195" s="429"/>
      <c r="N195" s="436"/>
      <c r="O195" s="424"/>
      <c r="P195" s="424"/>
      <c r="Q195" s="424"/>
      <c r="R195" s="424"/>
      <c r="S195" s="424"/>
      <c r="T195" s="424"/>
      <c r="U195" s="424"/>
      <c r="V195" s="424"/>
      <c r="W195" s="424"/>
      <c r="X195" s="437"/>
      <c r="Y195" s="429"/>
      <c r="Z195" s="429"/>
      <c r="AA195" s="429"/>
      <c r="AB195" s="429"/>
      <c r="AC195" s="429"/>
      <c r="AD195" s="429"/>
      <c r="AE195" s="429"/>
      <c r="AF195" s="429"/>
      <c r="AG195" s="429"/>
      <c r="AH195" s="429"/>
      <c r="AI195" s="429"/>
    </row>
    <row r="196" spans="1:35" ht="14.1" customHeight="1">
      <c r="A196" s="432"/>
      <c r="B196" s="432"/>
      <c r="C196" s="429"/>
      <c r="D196" s="429"/>
      <c r="E196" s="429"/>
      <c r="F196" s="429"/>
      <c r="G196" s="429"/>
      <c r="H196" s="429"/>
      <c r="I196" s="429"/>
      <c r="J196" s="429"/>
      <c r="K196" s="429"/>
      <c r="L196" s="429"/>
      <c r="M196" s="429"/>
      <c r="N196" s="436"/>
      <c r="O196" s="424"/>
      <c r="P196" s="424"/>
      <c r="Q196" s="424"/>
      <c r="R196" s="424"/>
      <c r="S196" s="424"/>
      <c r="T196" s="424"/>
      <c r="U196" s="424"/>
      <c r="V196" s="424"/>
      <c r="W196" s="424"/>
      <c r="X196" s="437"/>
      <c r="Y196" s="429"/>
      <c r="Z196" s="429"/>
      <c r="AA196" s="429"/>
      <c r="AB196" s="429"/>
      <c r="AC196" s="429"/>
      <c r="AD196" s="429"/>
      <c r="AE196" s="429"/>
      <c r="AF196" s="429"/>
      <c r="AG196" s="429"/>
      <c r="AH196" s="429"/>
      <c r="AI196" s="429"/>
    </row>
    <row r="197" spans="1:35" ht="14.1" customHeight="1">
      <c r="A197" s="432"/>
      <c r="B197" s="432"/>
      <c r="C197" s="429"/>
      <c r="D197" s="429"/>
      <c r="E197" s="429"/>
      <c r="F197" s="429"/>
      <c r="G197" s="429"/>
      <c r="H197" s="429"/>
      <c r="I197" s="429"/>
      <c r="J197" s="429"/>
      <c r="K197" s="429"/>
      <c r="L197" s="429"/>
      <c r="M197" s="429"/>
      <c r="N197" s="425"/>
      <c r="O197" s="426"/>
      <c r="P197" s="426"/>
      <c r="Q197" s="426"/>
      <c r="R197" s="426"/>
      <c r="S197" s="426"/>
      <c r="T197" s="426"/>
      <c r="U197" s="426"/>
      <c r="V197" s="426"/>
      <c r="W197" s="426"/>
      <c r="X197" s="427"/>
      <c r="Y197" s="429"/>
      <c r="Z197" s="429"/>
      <c r="AA197" s="429"/>
      <c r="AB197" s="429"/>
      <c r="AC197" s="429"/>
      <c r="AD197" s="429"/>
      <c r="AE197" s="429"/>
      <c r="AF197" s="429"/>
      <c r="AG197" s="429"/>
      <c r="AH197" s="429"/>
      <c r="AI197" s="429"/>
    </row>
    <row r="198" spans="1:35" ht="14.1" customHeight="1">
      <c r="A198" s="432"/>
      <c r="B198" s="432"/>
      <c r="C198" s="429" t="s">
        <v>643</v>
      </c>
      <c r="D198" s="429"/>
      <c r="E198" s="429"/>
      <c r="F198" s="429"/>
      <c r="G198" s="429"/>
      <c r="H198" s="429"/>
      <c r="I198" s="429"/>
      <c r="J198" s="429"/>
      <c r="K198" s="429"/>
      <c r="L198" s="429"/>
      <c r="M198" s="429"/>
      <c r="N198" s="421"/>
      <c r="O198" s="422"/>
      <c r="P198" s="422"/>
      <c r="Q198" s="422"/>
      <c r="R198" s="422"/>
      <c r="S198" s="422"/>
      <c r="T198" s="422"/>
      <c r="U198" s="422"/>
      <c r="V198" s="422"/>
      <c r="W198" s="422"/>
      <c r="X198" s="422"/>
      <c r="Y198" s="422"/>
      <c r="Z198" s="422"/>
      <c r="AA198" s="422"/>
      <c r="AB198" s="422"/>
      <c r="AC198" s="422"/>
      <c r="AD198" s="422"/>
      <c r="AE198" s="422"/>
      <c r="AF198" s="422"/>
      <c r="AG198" s="422"/>
      <c r="AH198" s="422"/>
      <c r="AI198" s="423"/>
    </row>
    <row r="199" spans="1:35" ht="14.1" customHeight="1">
      <c r="A199" s="432"/>
      <c r="B199" s="432"/>
      <c r="C199" s="429"/>
      <c r="D199" s="429"/>
      <c r="E199" s="429"/>
      <c r="F199" s="429"/>
      <c r="G199" s="429"/>
      <c r="H199" s="429"/>
      <c r="I199" s="429"/>
      <c r="J199" s="429"/>
      <c r="K199" s="429"/>
      <c r="L199" s="429"/>
      <c r="M199" s="429"/>
      <c r="N199" s="417"/>
      <c r="O199" s="406"/>
      <c r="P199" s="424" t="s">
        <v>652</v>
      </c>
      <c r="Q199" s="424"/>
      <c r="R199" s="424"/>
      <c r="S199" s="406" t="s">
        <v>525</v>
      </c>
      <c r="T199" s="424"/>
      <c r="U199" s="424"/>
      <c r="V199" s="424"/>
      <c r="W199" s="406" t="s">
        <v>526</v>
      </c>
      <c r="X199" s="406" t="s">
        <v>632</v>
      </c>
      <c r="Y199" s="424" t="s">
        <v>653</v>
      </c>
      <c r="Z199" s="424"/>
      <c r="AA199" s="424"/>
      <c r="AB199" s="406" t="s">
        <v>525</v>
      </c>
      <c r="AC199" s="424" t="s">
        <v>654</v>
      </c>
      <c r="AD199" s="424"/>
      <c r="AE199" s="424"/>
      <c r="AF199" s="406" t="s">
        <v>526</v>
      </c>
      <c r="AG199" s="406"/>
      <c r="AH199" s="406"/>
      <c r="AI199" s="407"/>
    </row>
    <row r="200" spans="1:35" ht="14.1" customHeight="1">
      <c r="A200" s="432"/>
      <c r="B200" s="432"/>
      <c r="C200" s="429"/>
      <c r="D200" s="429"/>
      <c r="E200" s="429"/>
      <c r="F200" s="429"/>
      <c r="G200" s="429"/>
      <c r="H200" s="429"/>
      <c r="I200" s="429"/>
      <c r="J200" s="429"/>
      <c r="K200" s="429"/>
      <c r="L200" s="429"/>
      <c r="M200" s="429"/>
      <c r="N200" s="425"/>
      <c r="O200" s="426"/>
      <c r="P200" s="426"/>
      <c r="Q200" s="426"/>
      <c r="R200" s="426"/>
      <c r="S200" s="426"/>
      <c r="T200" s="426"/>
      <c r="U200" s="426"/>
      <c r="V200" s="426"/>
      <c r="W200" s="426"/>
      <c r="X200" s="426"/>
      <c r="Y200" s="426"/>
      <c r="Z200" s="426"/>
      <c r="AA200" s="426"/>
      <c r="AB200" s="426"/>
      <c r="AC200" s="426"/>
      <c r="AD200" s="426"/>
      <c r="AE200" s="426"/>
      <c r="AF200" s="426"/>
      <c r="AG200" s="426"/>
      <c r="AH200" s="426"/>
      <c r="AI200" s="427"/>
    </row>
    <row r="201" spans="1:35" ht="14.1" customHeight="1">
      <c r="A201" s="432"/>
      <c r="B201" s="432"/>
      <c r="C201" s="429" t="s">
        <v>644</v>
      </c>
      <c r="D201" s="429"/>
      <c r="E201" s="429"/>
      <c r="F201" s="429"/>
      <c r="G201" s="429"/>
      <c r="H201" s="429"/>
      <c r="I201" s="421"/>
      <c r="J201" s="422"/>
      <c r="K201" s="422"/>
      <c r="L201" s="422"/>
      <c r="M201" s="422"/>
      <c r="N201" s="422"/>
      <c r="O201" s="422"/>
      <c r="P201" s="422"/>
      <c r="Q201" s="422"/>
      <c r="R201" s="422"/>
      <c r="S201" s="422"/>
      <c r="T201" s="422"/>
      <c r="U201" s="422"/>
      <c r="V201" s="422"/>
      <c r="W201" s="422"/>
      <c r="X201" s="422"/>
      <c r="Y201" s="422"/>
      <c r="Z201" s="422"/>
      <c r="AA201" s="422"/>
      <c r="AB201" s="422"/>
      <c r="AC201" s="422"/>
      <c r="AD201" s="422"/>
      <c r="AE201" s="422"/>
      <c r="AF201" s="422"/>
      <c r="AG201" s="422"/>
      <c r="AH201" s="422"/>
      <c r="AI201" s="423"/>
    </row>
    <row r="202" spans="1:35" ht="14.1" customHeight="1">
      <c r="A202" s="432"/>
      <c r="B202" s="432"/>
      <c r="C202" s="429"/>
      <c r="D202" s="429"/>
      <c r="E202" s="429"/>
      <c r="F202" s="429"/>
      <c r="G202" s="429"/>
      <c r="H202" s="429"/>
      <c r="I202" s="436"/>
      <c r="J202" s="424"/>
      <c r="K202" s="424"/>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37"/>
    </row>
    <row r="203" spans="1:35" ht="14.1" customHeight="1">
      <c r="A203" s="432"/>
      <c r="B203" s="432"/>
      <c r="C203" s="429"/>
      <c r="D203" s="429"/>
      <c r="E203" s="429"/>
      <c r="F203" s="429"/>
      <c r="G203" s="429"/>
      <c r="H203" s="429"/>
      <c r="I203" s="436"/>
      <c r="J203" s="424"/>
      <c r="K203" s="424"/>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37"/>
    </row>
    <row r="204" spans="1:35" ht="14.1" customHeight="1">
      <c r="A204" s="432"/>
      <c r="B204" s="432"/>
      <c r="C204" s="429"/>
      <c r="D204" s="429"/>
      <c r="E204" s="429"/>
      <c r="F204" s="429"/>
      <c r="G204" s="429"/>
      <c r="H204" s="429"/>
      <c r="I204" s="425"/>
      <c r="J204" s="426"/>
      <c r="K204" s="426"/>
      <c r="L204" s="426"/>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7"/>
    </row>
    <row r="205" spans="1:35" ht="14.1" customHeight="1">
      <c r="A205" s="432"/>
      <c r="B205" s="432"/>
      <c r="C205" s="428" t="s">
        <v>645</v>
      </c>
      <c r="D205" s="429"/>
      <c r="E205" s="429"/>
      <c r="F205" s="429"/>
      <c r="G205" s="429"/>
      <c r="H205" s="429"/>
      <c r="I205" s="421"/>
      <c r="J205" s="422"/>
      <c r="K205" s="422"/>
      <c r="L205" s="422"/>
      <c r="M205" s="422"/>
      <c r="N205" s="422"/>
      <c r="O205" s="422"/>
      <c r="P205" s="422"/>
      <c r="Q205" s="422"/>
      <c r="R205" s="422"/>
      <c r="S205" s="422"/>
      <c r="T205" s="422"/>
      <c r="U205" s="422"/>
      <c r="V205" s="422"/>
      <c r="W205" s="422"/>
      <c r="X205" s="422"/>
      <c r="Y205" s="422"/>
      <c r="Z205" s="422"/>
      <c r="AA205" s="422"/>
      <c r="AB205" s="422"/>
      <c r="AC205" s="422"/>
      <c r="AD205" s="422"/>
      <c r="AE205" s="422"/>
      <c r="AF205" s="422"/>
      <c r="AG205" s="422"/>
      <c r="AH205" s="422"/>
      <c r="AI205" s="423"/>
    </row>
    <row r="206" spans="1:35" ht="14.1" customHeight="1">
      <c r="A206" s="432"/>
      <c r="B206" s="432"/>
      <c r="C206" s="429"/>
      <c r="D206" s="429"/>
      <c r="E206" s="429"/>
      <c r="F206" s="429"/>
      <c r="G206" s="429"/>
      <c r="H206" s="429"/>
      <c r="I206" s="436"/>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37"/>
    </row>
    <row r="207" spans="1:35" ht="14.1" customHeight="1">
      <c r="A207" s="432"/>
      <c r="B207" s="432"/>
      <c r="C207" s="429"/>
      <c r="D207" s="429"/>
      <c r="E207" s="429"/>
      <c r="F207" s="429"/>
      <c r="G207" s="429"/>
      <c r="H207" s="429"/>
      <c r="I207" s="436"/>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37"/>
    </row>
    <row r="208" spans="1:35" ht="14.1" customHeight="1">
      <c r="A208" s="432"/>
      <c r="B208" s="432"/>
      <c r="C208" s="429"/>
      <c r="D208" s="429"/>
      <c r="E208" s="429"/>
      <c r="F208" s="429"/>
      <c r="G208" s="429"/>
      <c r="H208" s="429"/>
      <c r="I208" s="425"/>
      <c r="J208" s="426"/>
      <c r="K208" s="426"/>
      <c r="L208" s="426"/>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7"/>
    </row>
    <row r="209" spans="1:35" ht="14.1" customHeight="1">
      <c r="A209" s="419" t="s">
        <v>637</v>
      </c>
      <c r="B209" s="419"/>
      <c r="C209" s="404" t="s">
        <v>646</v>
      </c>
    </row>
    <row r="210" spans="1:35" ht="14.1" customHeight="1">
      <c r="C210" s="420" t="s">
        <v>647</v>
      </c>
      <c r="D210" s="420"/>
      <c r="E210" s="420"/>
      <c r="F210" s="420"/>
      <c r="G210" s="420"/>
      <c r="H210" s="420"/>
      <c r="I210" s="420"/>
      <c r="J210" s="420"/>
      <c r="K210" s="420"/>
      <c r="L210" s="420"/>
      <c r="M210" s="420"/>
      <c r="N210" s="420"/>
      <c r="O210" s="420"/>
      <c r="P210" s="420"/>
      <c r="Q210" s="420"/>
      <c r="R210" s="420"/>
      <c r="S210" s="420"/>
      <c r="T210" s="420"/>
      <c r="U210" s="420"/>
      <c r="V210" s="420"/>
      <c r="W210" s="420"/>
      <c r="X210" s="420"/>
      <c r="Y210" s="420"/>
      <c r="Z210" s="420"/>
      <c r="AA210" s="420"/>
      <c r="AB210" s="420"/>
      <c r="AC210" s="420"/>
      <c r="AD210" s="420"/>
      <c r="AE210" s="420"/>
      <c r="AF210" s="420"/>
      <c r="AG210" s="420"/>
      <c r="AH210" s="420"/>
      <c r="AI210" s="420"/>
    </row>
    <row r="211" spans="1:35" ht="14.1" customHeight="1">
      <c r="C211" s="420"/>
      <c r="D211" s="420"/>
      <c r="E211" s="420"/>
      <c r="F211" s="420"/>
      <c r="G211" s="420"/>
      <c r="H211" s="420"/>
      <c r="I211" s="420"/>
      <c r="J211" s="420"/>
      <c r="K211" s="420"/>
      <c r="L211" s="420"/>
      <c r="M211" s="420"/>
      <c r="N211" s="420"/>
      <c r="O211" s="420"/>
      <c r="P211" s="420"/>
      <c r="Q211" s="420"/>
      <c r="R211" s="420"/>
      <c r="S211" s="420"/>
      <c r="T211" s="420"/>
      <c r="U211" s="420"/>
      <c r="V211" s="420"/>
      <c r="W211" s="420"/>
      <c r="X211" s="420"/>
      <c r="Y211" s="420"/>
      <c r="Z211" s="420"/>
      <c r="AA211" s="420"/>
      <c r="AB211" s="420"/>
      <c r="AC211" s="420"/>
      <c r="AD211" s="420"/>
      <c r="AE211" s="420"/>
      <c r="AF211" s="420"/>
      <c r="AG211" s="420"/>
      <c r="AH211" s="420"/>
      <c r="AI211" s="420"/>
    </row>
    <row r="213" spans="1:35" ht="14.1" customHeight="1">
      <c r="A213" s="428" t="s">
        <v>648</v>
      </c>
      <c r="B213" s="428"/>
      <c r="C213" s="428"/>
      <c r="D213" s="428"/>
      <c r="E213" s="428"/>
      <c r="F213" s="428"/>
      <c r="G213" s="429" t="s">
        <v>649</v>
      </c>
      <c r="H213" s="429"/>
      <c r="I213" s="429"/>
      <c r="J213" s="429"/>
      <c r="K213" s="429"/>
      <c r="L213" s="429"/>
      <c r="M213" s="429"/>
      <c r="N213" s="429"/>
      <c r="O213" s="429"/>
      <c r="P213" s="429"/>
      <c r="Q213" s="429"/>
      <c r="R213" s="429" t="s">
        <v>650</v>
      </c>
      <c r="S213" s="429"/>
      <c r="T213" s="429"/>
      <c r="U213" s="429"/>
      <c r="V213" s="429"/>
      <c r="W213" s="429"/>
      <c r="X213" s="429"/>
      <c r="Y213" s="429"/>
      <c r="Z213" s="429"/>
      <c r="AA213" s="429" t="s">
        <v>651</v>
      </c>
      <c r="AB213" s="429"/>
      <c r="AC213" s="429"/>
      <c r="AD213" s="429"/>
      <c r="AE213" s="429"/>
      <c r="AF213" s="429"/>
      <c r="AG213" s="429"/>
      <c r="AH213" s="429"/>
      <c r="AI213" s="429"/>
    </row>
    <row r="214" spans="1:35" ht="14.1" customHeight="1">
      <c r="A214" s="428"/>
      <c r="B214" s="428"/>
      <c r="C214" s="428"/>
      <c r="D214" s="428"/>
      <c r="E214" s="428"/>
      <c r="F214" s="428"/>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row>
    <row r="215" spans="1:35" ht="14.1" customHeight="1">
      <c r="A215" s="428"/>
      <c r="B215" s="428"/>
      <c r="C215" s="428"/>
      <c r="D215" s="428"/>
      <c r="E215" s="428"/>
      <c r="F215" s="428"/>
      <c r="G215" s="429"/>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row>
    <row r="216" spans="1:35" ht="14.1" customHeight="1">
      <c r="A216" s="428"/>
      <c r="B216" s="428"/>
      <c r="C216" s="428"/>
      <c r="D216" s="428"/>
      <c r="E216" s="428"/>
      <c r="F216" s="428"/>
      <c r="G216" s="429"/>
      <c r="H216" s="429"/>
      <c r="I216" s="429"/>
      <c r="J216" s="429"/>
      <c r="K216" s="429"/>
      <c r="L216" s="429"/>
      <c r="M216" s="429"/>
      <c r="N216" s="429"/>
      <c r="O216" s="429"/>
      <c r="P216" s="429"/>
      <c r="Q216" s="429"/>
      <c r="R216" s="429"/>
      <c r="S216" s="429"/>
      <c r="T216" s="429"/>
      <c r="U216" s="429"/>
      <c r="V216" s="429"/>
      <c r="W216" s="429"/>
      <c r="X216" s="429"/>
      <c r="Y216" s="429"/>
      <c r="Z216" s="429"/>
      <c r="AA216" s="429"/>
      <c r="AB216" s="429"/>
      <c r="AC216" s="429"/>
      <c r="AD216" s="429"/>
      <c r="AE216" s="429"/>
      <c r="AF216" s="429"/>
      <c r="AG216" s="429"/>
      <c r="AH216" s="429"/>
      <c r="AI216" s="429"/>
    </row>
    <row r="217" spans="1:35" ht="14.1" customHeight="1">
      <c r="A217" s="428"/>
      <c r="B217" s="428"/>
      <c r="C217" s="428"/>
      <c r="D217" s="428"/>
      <c r="E217" s="428"/>
      <c r="F217" s="428"/>
      <c r="G217" s="429"/>
      <c r="H217" s="429"/>
      <c r="I217" s="429"/>
      <c r="J217" s="429"/>
      <c r="K217" s="429"/>
      <c r="L217" s="429"/>
      <c r="M217" s="429"/>
      <c r="N217" s="429"/>
      <c r="O217" s="429"/>
      <c r="P217" s="429"/>
      <c r="Q217" s="429"/>
      <c r="R217" s="429"/>
      <c r="S217" s="429"/>
      <c r="T217" s="429"/>
      <c r="U217" s="429"/>
      <c r="V217" s="429"/>
      <c r="W217" s="429"/>
      <c r="X217" s="429"/>
      <c r="Y217" s="429"/>
      <c r="Z217" s="429"/>
      <c r="AA217" s="429"/>
      <c r="AB217" s="429"/>
      <c r="AC217" s="429"/>
      <c r="AD217" s="429"/>
      <c r="AE217" s="429"/>
      <c r="AF217" s="429"/>
      <c r="AG217" s="429"/>
      <c r="AH217" s="429"/>
      <c r="AI217" s="429"/>
    </row>
    <row r="218" spans="1:35" ht="14.1" customHeight="1">
      <c r="A218" s="428"/>
      <c r="B218" s="428"/>
      <c r="C218" s="428"/>
      <c r="D218" s="428"/>
      <c r="E218" s="428"/>
      <c r="F218" s="428"/>
      <c r="G218" s="429"/>
      <c r="H218" s="429"/>
      <c r="I218" s="429"/>
      <c r="J218" s="429"/>
      <c r="K218" s="429"/>
      <c r="L218" s="429"/>
      <c r="M218" s="429"/>
      <c r="N218" s="429"/>
      <c r="O218" s="429"/>
      <c r="P218" s="429"/>
      <c r="Q218" s="429"/>
      <c r="R218" s="429"/>
      <c r="S218" s="429"/>
      <c r="T218" s="429"/>
      <c r="U218" s="429"/>
      <c r="V218" s="429"/>
      <c r="W218" s="429"/>
      <c r="X218" s="429"/>
      <c r="Y218" s="429"/>
      <c r="Z218" s="429"/>
      <c r="AA218" s="429"/>
      <c r="AB218" s="429"/>
      <c r="AC218" s="429"/>
      <c r="AD218" s="429"/>
      <c r="AE218" s="429"/>
      <c r="AF218" s="429"/>
      <c r="AG218" s="429"/>
      <c r="AH218" s="429"/>
      <c r="AI218" s="429"/>
    </row>
    <row r="219" spans="1:35" ht="14.1" customHeight="1">
      <c r="A219" s="428"/>
      <c r="B219" s="428"/>
      <c r="C219" s="428"/>
      <c r="D219" s="428"/>
      <c r="E219" s="428"/>
      <c r="F219" s="428"/>
      <c r="G219" s="429"/>
      <c r="H219" s="429"/>
      <c r="I219" s="429"/>
      <c r="J219" s="429"/>
      <c r="K219" s="429"/>
      <c r="L219" s="429"/>
      <c r="M219" s="429"/>
      <c r="N219" s="429"/>
      <c r="O219" s="429"/>
      <c r="P219" s="429"/>
      <c r="Q219" s="429"/>
      <c r="R219" s="429"/>
      <c r="S219" s="429"/>
      <c r="T219" s="429"/>
      <c r="U219" s="429"/>
      <c r="V219" s="429"/>
      <c r="W219" s="429"/>
      <c r="X219" s="429"/>
      <c r="Y219" s="429"/>
      <c r="Z219" s="429"/>
      <c r="AA219" s="429"/>
      <c r="AB219" s="429"/>
      <c r="AC219" s="429"/>
      <c r="AD219" s="429"/>
      <c r="AE219" s="429"/>
      <c r="AF219" s="429"/>
      <c r="AG219" s="429"/>
      <c r="AH219" s="429"/>
      <c r="AI219" s="429"/>
    </row>
  </sheetData>
  <mergeCells count="381">
    <mergeCell ref="A1:AI2"/>
    <mergeCell ref="X3:AA3"/>
    <mergeCell ref="AC3:AD3"/>
    <mergeCell ref="AF3:AG3"/>
    <mergeCell ref="B4:H4"/>
    <mergeCell ref="R5:V5"/>
    <mergeCell ref="X5:AI5"/>
    <mergeCell ref="R10:V10"/>
    <mergeCell ref="AC10:AG10"/>
    <mergeCell ref="AH10:AI10"/>
    <mergeCell ref="R11:V11"/>
    <mergeCell ref="X11:AI11"/>
    <mergeCell ref="A12:AI14"/>
    <mergeCell ref="X6:AI6"/>
    <mergeCell ref="R7:V7"/>
    <mergeCell ref="X7:AI7"/>
    <mergeCell ref="R8:V8"/>
    <mergeCell ref="X8:AI8"/>
    <mergeCell ref="R9:V9"/>
    <mergeCell ref="Y9:Z9"/>
    <mergeCell ref="AA9:AB9"/>
    <mergeCell ref="AD9:AE9"/>
    <mergeCell ref="AG9:AH9"/>
    <mergeCell ref="A15:AI15"/>
    <mergeCell ref="A16:G18"/>
    <mergeCell ref="H16:Q18"/>
    <mergeCell ref="R16:Y18"/>
    <mergeCell ref="Z16:AI16"/>
    <mergeCell ref="Z17:AB17"/>
    <mergeCell ref="AD17:AE17"/>
    <mergeCell ref="AG17:AH17"/>
    <mergeCell ref="Z18:AI18"/>
    <mergeCell ref="A19:G30"/>
    <mergeCell ref="J20:AI20"/>
    <mergeCell ref="J22:AI23"/>
    <mergeCell ref="J25:AI25"/>
    <mergeCell ref="M27:O27"/>
    <mergeCell ref="R27:T27"/>
    <mergeCell ref="M29:W29"/>
    <mergeCell ref="X29:Z29"/>
    <mergeCell ref="AA29:AB29"/>
    <mergeCell ref="AC29:AE29"/>
    <mergeCell ref="A48:B61"/>
    <mergeCell ref="C48:G50"/>
    <mergeCell ref="H48:U48"/>
    <mergeCell ref="V48:AI48"/>
    <mergeCell ref="H49:N50"/>
    <mergeCell ref="O49:U50"/>
    <mergeCell ref="A31:G36"/>
    <mergeCell ref="H31:AI36"/>
    <mergeCell ref="A37:G47"/>
    <mergeCell ref="H37:AI42"/>
    <mergeCell ref="H43:AI43"/>
    <mergeCell ref="H44:M45"/>
    <mergeCell ref="N44:X45"/>
    <mergeCell ref="Y44:AI45"/>
    <mergeCell ref="H46:M46"/>
    <mergeCell ref="N46:X46"/>
    <mergeCell ref="V49:AB50"/>
    <mergeCell ref="AC49:AI50"/>
    <mergeCell ref="C51:G52"/>
    <mergeCell ref="H51:N52"/>
    <mergeCell ref="O51:U52"/>
    <mergeCell ref="V51:AB52"/>
    <mergeCell ref="AC51:AI52"/>
    <mergeCell ref="Y46:AI46"/>
    <mergeCell ref="H47:M47"/>
    <mergeCell ref="N47:X47"/>
    <mergeCell ref="Y47:AI47"/>
    <mergeCell ref="C53:G54"/>
    <mergeCell ref="H53:N54"/>
    <mergeCell ref="O53:U54"/>
    <mergeCell ref="V53:AB54"/>
    <mergeCell ref="AC53:AI54"/>
    <mergeCell ref="C55:G56"/>
    <mergeCell ref="H55:N56"/>
    <mergeCell ref="O55:U56"/>
    <mergeCell ref="V55:AB56"/>
    <mergeCell ref="AC55:AI56"/>
    <mergeCell ref="C57:G58"/>
    <mergeCell ref="H57:N58"/>
    <mergeCell ref="O57:U58"/>
    <mergeCell ref="V57:AB58"/>
    <mergeCell ref="AC57:AI58"/>
    <mergeCell ref="C59:G61"/>
    <mergeCell ref="H59:N61"/>
    <mergeCell ref="O59:U61"/>
    <mergeCell ref="V59:AB61"/>
    <mergeCell ref="AC59:AI61"/>
    <mergeCell ref="AA65:AI68"/>
    <mergeCell ref="C69:G72"/>
    <mergeCell ref="H69:L72"/>
    <mergeCell ref="M69:Q72"/>
    <mergeCell ref="R69:Z72"/>
    <mergeCell ref="AA69:AI72"/>
    <mergeCell ref="A62:B99"/>
    <mergeCell ref="C62:G64"/>
    <mergeCell ref="H62:L64"/>
    <mergeCell ref="M62:Q64"/>
    <mergeCell ref="R62:Z64"/>
    <mergeCell ref="AA62:AI64"/>
    <mergeCell ref="C65:G68"/>
    <mergeCell ref="H65:L68"/>
    <mergeCell ref="M65:Q68"/>
    <mergeCell ref="R65:Z68"/>
    <mergeCell ref="C73:G81"/>
    <mergeCell ref="H73:L75"/>
    <mergeCell ref="M73:Q75"/>
    <mergeCell ref="R73:Z74"/>
    <mergeCell ref="AA73:AI74"/>
    <mergeCell ref="R75:V75"/>
    <mergeCell ref="W75:Z75"/>
    <mergeCell ref="AA75:AE75"/>
    <mergeCell ref="AF75:AI75"/>
    <mergeCell ref="H76:L77"/>
    <mergeCell ref="AF78:AI79"/>
    <mergeCell ref="H80:L81"/>
    <mergeCell ref="M80:Q81"/>
    <mergeCell ref="R80:V81"/>
    <mergeCell ref="W80:Z81"/>
    <mergeCell ref="AA80:AE81"/>
    <mergeCell ref="AF80:AI81"/>
    <mergeCell ref="M76:Q77"/>
    <mergeCell ref="R76:V77"/>
    <mergeCell ref="W76:Z77"/>
    <mergeCell ref="AA76:AE77"/>
    <mergeCell ref="AF76:AI77"/>
    <mergeCell ref="H78:L79"/>
    <mergeCell ref="M78:Q79"/>
    <mergeCell ref="R78:V79"/>
    <mergeCell ref="W78:Z79"/>
    <mergeCell ref="AA78:AE79"/>
    <mergeCell ref="C82:C92"/>
    <mergeCell ref="D82:J82"/>
    <mergeCell ref="K82:Q82"/>
    <mergeCell ref="R82:Z82"/>
    <mergeCell ref="AA82:AI82"/>
    <mergeCell ref="D83:J84"/>
    <mergeCell ref="K83:Q84"/>
    <mergeCell ref="R83:Z84"/>
    <mergeCell ref="AA83:AI84"/>
    <mergeCell ref="D85:J86"/>
    <mergeCell ref="D89:Q90"/>
    <mergeCell ref="R89:Z90"/>
    <mergeCell ref="AA89:AI90"/>
    <mergeCell ref="D91:Q92"/>
    <mergeCell ref="R91:Z92"/>
    <mergeCell ref="AA91:AI92"/>
    <mergeCell ref="K85:Q86"/>
    <mergeCell ref="R85:Z86"/>
    <mergeCell ref="AA85:AI86"/>
    <mergeCell ref="D87:J88"/>
    <mergeCell ref="K87:Q88"/>
    <mergeCell ref="R87:Z88"/>
    <mergeCell ref="AA87:AI88"/>
    <mergeCell ref="M96:Q97"/>
    <mergeCell ref="R96:Z97"/>
    <mergeCell ref="AA96:AI97"/>
    <mergeCell ref="H98:L99"/>
    <mergeCell ref="M98:Q99"/>
    <mergeCell ref="R98:Z99"/>
    <mergeCell ref="AA98:AI99"/>
    <mergeCell ref="C93:G99"/>
    <mergeCell ref="H93:L93"/>
    <mergeCell ref="M93:Q93"/>
    <mergeCell ref="R93:Z93"/>
    <mergeCell ref="AA93:AI93"/>
    <mergeCell ref="H94:L95"/>
    <mergeCell ref="M94:Q95"/>
    <mergeCell ref="R94:Z95"/>
    <mergeCell ref="AA94:AI95"/>
    <mergeCell ref="H96:L97"/>
    <mergeCell ref="V103:AI103"/>
    <mergeCell ref="C104:G104"/>
    <mergeCell ref="H104:U104"/>
    <mergeCell ref="V104:AI104"/>
    <mergeCell ref="C105:G105"/>
    <mergeCell ref="H105:U105"/>
    <mergeCell ref="V105:AI105"/>
    <mergeCell ref="A100:B108"/>
    <mergeCell ref="C100:G101"/>
    <mergeCell ref="H100:AI100"/>
    <mergeCell ref="H101:U101"/>
    <mergeCell ref="V101:AI101"/>
    <mergeCell ref="C102:G102"/>
    <mergeCell ref="H102:U102"/>
    <mergeCell ref="V102:AI102"/>
    <mergeCell ref="C103:G103"/>
    <mergeCell ref="H103:U103"/>
    <mergeCell ref="C108:G108"/>
    <mergeCell ref="H108:U108"/>
    <mergeCell ref="V108:AI108"/>
    <mergeCell ref="A109:G113"/>
    <mergeCell ref="H109:AI113"/>
    <mergeCell ref="A114:G118"/>
    <mergeCell ref="H114:AI118"/>
    <mergeCell ref="C106:G106"/>
    <mergeCell ref="H106:U106"/>
    <mergeCell ref="V106:AI106"/>
    <mergeCell ref="C107:G107"/>
    <mergeCell ref="H107:U107"/>
    <mergeCell ref="V107:AI107"/>
    <mergeCell ref="AD123:AI124"/>
    <mergeCell ref="C125:G126"/>
    <mergeCell ref="H125:Q126"/>
    <mergeCell ref="R125:W126"/>
    <mergeCell ref="X125:AC126"/>
    <mergeCell ref="AD125:AI126"/>
    <mergeCell ref="A119:B134"/>
    <mergeCell ref="C119:G122"/>
    <mergeCell ref="H119:Q122"/>
    <mergeCell ref="R119:W122"/>
    <mergeCell ref="X119:AC122"/>
    <mergeCell ref="AD119:AI122"/>
    <mergeCell ref="C123:G124"/>
    <mergeCell ref="H123:Q124"/>
    <mergeCell ref="R123:W124"/>
    <mergeCell ref="X123:AC124"/>
    <mergeCell ref="C127:G128"/>
    <mergeCell ref="H127:Q128"/>
    <mergeCell ref="R127:W128"/>
    <mergeCell ref="X127:AC128"/>
    <mergeCell ref="AD127:AI128"/>
    <mergeCell ref="C129:G130"/>
    <mergeCell ref="H129:Q130"/>
    <mergeCell ref="R129:W130"/>
    <mergeCell ref="X129:AC130"/>
    <mergeCell ref="AD129:AI130"/>
    <mergeCell ref="C131:G132"/>
    <mergeCell ref="H131:Q132"/>
    <mergeCell ref="R131:W132"/>
    <mergeCell ref="X131:AC132"/>
    <mergeCell ref="AD131:AI132"/>
    <mergeCell ref="C133:G134"/>
    <mergeCell ref="H133:Q134"/>
    <mergeCell ref="R133:W134"/>
    <mergeCell ref="X133:AC134"/>
    <mergeCell ref="AD133:AI134"/>
    <mergeCell ref="A135:B154"/>
    <mergeCell ref="C135:G139"/>
    <mergeCell ref="H135:I139"/>
    <mergeCell ref="J135:S139"/>
    <mergeCell ref="T135:AA135"/>
    <mergeCell ref="AB135:AI135"/>
    <mergeCell ref="T136:W139"/>
    <mergeCell ref="X136:AA139"/>
    <mergeCell ref="AB136:AE139"/>
    <mergeCell ref="AF136:AI139"/>
    <mergeCell ref="AF140:AI140"/>
    <mergeCell ref="C141:G142"/>
    <mergeCell ref="H141:I142"/>
    <mergeCell ref="J141:S142"/>
    <mergeCell ref="T141:W142"/>
    <mergeCell ref="X141:AA142"/>
    <mergeCell ref="AB141:AE142"/>
    <mergeCell ref="AF141:AI142"/>
    <mergeCell ref="C140:G140"/>
    <mergeCell ref="H140:I140"/>
    <mergeCell ref="J140:S140"/>
    <mergeCell ref="T140:W140"/>
    <mergeCell ref="X140:AA140"/>
    <mergeCell ref="AB140:AE140"/>
    <mergeCell ref="AF143:AI144"/>
    <mergeCell ref="C145:G146"/>
    <mergeCell ref="H145:I146"/>
    <mergeCell ref="J145:S146"/>
    <mergeCell ref="T145:W146"/>
    <mergeCell ref="X145:AA146"/>
    <mergeCell ref="AB145:AE146"/>
    <mergeCell ref="AF145:AI146"/>
    <mergeCell ref="C143:G144"/>
    <mergeCell ref="H143:I144"/>
    <mergeCell ref="J143:S144"/>
    <mergeCell ref="T143:W144"/>
    <mergeCell ref="X143:AA144"/>
    <mergeCell ref="AB143:AE144"/>
    <mergeCell ref="AF147:AI148"/>
    <mergeCell ref="C149:G150"/>
    <mergeCell ref="H149:I150"/>
    <mergeCell ref="J149:S150"/>
    <mergeCell ref="T149:W150"/>
    <mergeCell ref="X149:AA150"/>
    <mergeCell ref="AB149:AE150"/>
    <mergeCell ref="AF149:AI150"/>
    <mergeCell ref="C147:G148"/>
    <mergeCell ref="H147:I148"/>
    <mergeCell ref="J147:S148"/>
    <mergeCell ref="T147:W148"/>
    <mergeCell ref="X147:AA148"/>
    <mergeCell ref="AB147:AE148"/>
    <mergeCell ref="AF151:AI152"/>
    <mergeCell ref="C153:G154"/>
    <mergeCell ref="H153:I154"/>
    <mergeCell ref="J153:S154"/>
    <mergeCell ref="T153:W154"/>
    <mergeCell ref="X153:AA154"/>
    <mergeCell ref="AB153:AE154"/>
    <mergeCell ref="AF153:AI154"/>
    <mergeCell ref="C151:G152"/>
    <mergeCell ref="H151:I152"/>
    <mergeCell ref="J151:S152"/>
    <mergeCell ref="T151:W152"/>
    <mergeCell ref="X151:AA152"/>
    <mergeCell ref="AB151:AE152"/>
    <mergeCell ref="AD159:AI160"/>
    <mergeCell ref="A163:AI165"/>
    <mergeCell ref="A166:F167"/>
    <mergeCell ref="G166:AI167"/>
    <mergeCell ref="A168:F170"/>
    <mergeCell ref="G168:AI170"/>
    <mergeCell ref="AD155:AI156"/>
    <mergeCell ref="C157:I160"/>
    <mergeCell ref="J157:O158"/>
    <mergeCell ref="P157:S158"/>
    <mergeCell ref="T157:Y158"/>
    <mergeCell ref="Z157:AC158"/>
    <mergeCell ref="AD157:AI158"/>
    <mergeCell ref="J159:O160"/>
    <mergeCell ref="P159:S160"/>
    <mergeCell ref="T159:Y160"/>
    <mergeCell ref="A155:B160"/>
    <mergeCell ref="C155:I156"/>
    <mergeCell ref="J155:O156"/>
    <mergeCell ref="P155:S156"/>
    <mergeCell ref="T155:Y156"/>
    <mergeCell ref="Z155:AC156"/>
    <mergeCell ref="Z159:AC160"/>
    <mergeCell ref="A171:F173"/>
    <mergeCell ref="G171:AI173"/>
    <mergeCell ref="A174:F176"/>
    <mergeCell ref="G174:AI174"/>
    <mergeCell ref="J175:M175"/>
    <mergeCell ref="N175:O175"/>
    <mergeCell ref="P175:Q175"/>
    <mergeCell ref="R175:S175"/>
    <mergeCell ref="T175:U175"/>
    <mergeCell ref="V175:W175"/>
    <mergeCell ref="A180:F182"/>
    <mergeCell ref="G180:AI182"/>
    <mergeCell ref="A183:F185"/>
    <mergeCell ref="G183:AI185"/>
    <mergeCell ref="A186:F189"/>
    <mergeCell ref="G186:AI189"/>
    <mergeCell ref="X175:Y175"/>
    <mergeCell ref="Z175:AA175"/>
    <mergeCell ref="AB175:AC175"/>
    <mergeCell ref="G176:AI176"/>
    <mergeCell ref="A177:F179"/>
    <mergeCell ref="G177:AI179"/>
    <mergeCell ref="A190:B190"/>
    <mergeCell ref="C190:AI191"/>
    <mergeCell ref="A193:B208"/>
    <mergeCell ref="C193:M193"/>
    <mergeCell ref="N193:X193"/>
    <mergeCell ref="Y193:AI193"/>
    <mergeCell ref="C194:M197"/>
    <mergeCell ref="N194:X197"/>
    <mergeCell ref="Y194:AI197"/>
    <mergeCell ref="C198:M200"/>
    <mergeCell ref="C201:H204"/>
    <mergeCell ref="I201:AI204"/>
    <mergeCell ref="C205:H208"/>
    <mergeCell ref="I205:AI208"/>
    <mergeCell ref="A209:B209"/>
    <mergeCell ref="C210:AI211"/>
    <mergeCell ref="N198:AI198"/>
    <mergeCell ref="P199:R199"/>
    <mergeCell ref="T199:V199"/>
    <mergeCell ref="Y199:AA199"/>
    <mergeCell ref="AC199:AE199"/>
    <mergeCell ref="N200:AI200"/>
    <mergeCell ref="A213:F219"/>
    <mergeCell ref="G213:Q213"/>
    <mergeCell ref="R213:Z213"/>
    <mergeCell ref="AA213:AI213"/>
    <mergeCell ref="G214:Q216"/>
    <mergeCell ref="R214:Z216"/>
    <mergeCell ref="AA214:AI216"/>
    <mergeCell ref="G217:Q219"/>
    <mergeCell ref="R217:Z219"/>
    <mergeCell ref="AA217:AI219"/>
  </mergeCells>
  <phoneticPr fontId="5"/>
  <printOptions horizontalCentered="1"/>
  <pageMargins left="0.70866141732283472" right="0.70866141732283472" top="0.74803149606299213" bottom="0.74803149606299213" header="0.31496062992125984" footer="0.31496062992125984"/>
  <pageSetup paperSize="9" scale="91" orientation="portrait" r:id="rId1"/>
  <rowBreaks count="3" manualBreakCount="3">
    <brk id="61" max="34" man="1"/>
    <brk id="118" max="34" man="1"/>
    <brk id="1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8</xdr:col>
                    <xdr:colOff>0</xdr:colOff>
                    <xdr:row>19</xdr:row>
                    <xdr:rowOff>38100</xdr:rowOff>
                  </from>
                  <to>
                    <xdr:col>8</xdr:col>
                    <xdr:colOff>180975</xdr:colOff>
                    <xdr:row>20</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8</xdr:col>
                    <xdr:colOff>0</xdr:colOff>
                    <xdr:row>21</xdr:row>
                    <xdr:rowOff>38100</xdr:rowOff>
                  </from>
                  <to>
                    <xdr:col>8</xdr:col>
                    <xdr:colOff>180975</xdr:colOff>
                    <xdr:row>22</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8</xdr:col>
                    <xdr:colOff>0</xdr:colOff>
                    <xdr:row>23</xdr:row>
                    <xdr:rowOff>66675</xdr:rowOff>
                  </from>
                  <to>
                    <xdr:col>8</xdr:col>
                    <xdr:colOff>180975</xdr:colOff>
                    <xdr:row>24</xdr:row>
                    <xdr:rowOff>161925</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10</xdr:col>
                    <xdr:colOff>180975</xdr:colOff>
                    <xdr:row>25</xdr:row>
                    <xdr:rowOff>57150</xdr:rowOff>
                  </from>
                  <to>
                    <xdr:col>11</xdr:col>
                    <xdr:colOff>171450</xdr:colOff>
                    <xdr:row>26</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15</xdr:col>
                    <xdr:colOff>104775</xdr:colOff>
                    <xdr:row>25</xdr:row>
                    <xdr:rowOff>57150</xdr:rowOff>
                  </from>
                  <to>
                    <xdr:col>16</xdr:col>
                    <xdr:colOff>95250</xdr:colOff>
                    <xdr:row>26</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view="pageBreakPreview" zoomScale="40" zoomScaleNormal="75" zoomScaleSheetLayoutView="40" workbookViewId="0">
      <selection activeCell="K17" sqref="K17"/>
    </sheetView>
  </sheetViews>
  <sheetFormatPr defaultRowHeight="33.950000000000003" customHeight="1"/>
  <cols>
    <col min="1" max="1" width="9" style="287"/>
    <col min="2" max="2" width="9.625" style="287" bestFit="1" customWidth="1"/>
    <col min="3" max="3" width="7.375" style="287" bestFit="1" customWidth="1"/>
    <col min="4" max="4" width="18.75" style="287" customWidth="1"/>
    <col min="5" max="5" width="3.375" style="287" bestFit="1" customWidth="1"/>
    <col min="6" max="6" width="4" style="287" bestFit="1" customWidth="1"/>
    <col min="7" max="8" width="3.375" style="287" bestFit="1" customWidth="1"/>
    <col min="9" max="9" width="4" style="287" bestFit="1" customWidth="1"/>
    <col min="10" max="11" width="3.375" style="287" bestFit="1" customWidth="1"/>
    <col min="12" max="12" width="4" style="287" bestFit="1" customWidth="1"/>
    <col min="13" max="14" width="3.375" style="287" bestFit="1" customWidth="1"/>
    <col min="15" max="15" width="4" style="287" bestFit="1" customWidth="1"/>
    <col min="16" max="17" width="3.375" style="287" bestFit="1" customWidth="1"/>
    <col min="18" max="18" width="4" style="287" bestFit="1" customWidth="1"/>
    <col min="19" max="20" width="3.375" style="287" bestFit="1" customWidth="1"/>
    <col min="21" max="21" width="4" style="287" bestFit="1" customWidth="1"/>
    <col min="22" max="23" width="3.375" style="287" bestFit="1" customWidth="1"/>
    <col min="24" max="24" width="4" style="287" bestFit="1" customWidth="1"/>
    <col min="25" max="26" width="3.375" style="287" bestFit="1" customWidth="1"/>
    <col min="27" max="27" width="4" style="287" bestFit="1" customWidth="1"/>
    <col min="28" max="29" width="3.375" style="287" bestFit="1" customWidth="1"/>
    <col min="30" max="30" width="4" style="287" bestFit="1" customWidth="1"/>
    <col min="31" max="32" width="3.375" style="287" bestFit="1" customWidth="1"/>
    <col min="33" max="33" width="3.375" style="287" customWidth="1"/>
    <col min="34" max="35" width="3.375" style="287" bestFit="1" customWidth="1"/>
    <col min="36" max="36" width="5.625" style="287" bestFit="1" customWidth="1"/>
    <col min="37" max="38" width="3.375" style="287" bestFit="1" customWidth="1"/>
    <col min="39" max="39" width="5.625" style="287" bestFit="1" customWidth="1"/>
    <col min="40" max="40" width="3.375" style="287" bestFit="1" customWidth="1"/>
    <col min="41" max="41" width="9.875" style="287" customWidth="1"/>
    <col min="42" max="42" width="13.25" style="287" customWidth="1"/>
    <col min="43" max="43" width="24.5" style="288" customWidth="1"/>
    <col min="44" max="16384" width="9" style="287"/>
  </cols>
  <sheetData>
    <row r="1" spans="1:43" ht="33.950000000000003" customHeight="1">
      <c r="A1" s="286" t="s">
        <v>468</v>
      </c>
    </row>
    <row r="2" spans="1:43" ht="33.950000000000003" customHeight="1" thickBot="1">
      <c r="C2" s="288"/>
      <c r="D2" s="992" t="s">
        <v>469</v>
      </c>
      <c r="E2" s="992"/>
      <c r="H2" s="287" t="s">
        <v>470</v>
      </c>
      <c r="K2" s="993"/>
      <c r="L2" s="993"/>
      <c r="M2" s="993"/>
      <c r="N2" s="992" t="s">
        <v>471</v>
      </c>
      <c r="O2" s="992"/>
      <c r="P2" s="992"/>
      <c r="AQ2" s="289"/>
    </row>
    <row r="3" spans="1:43" ht="33.950000000000003" customHeight="1">
      <c r="A3" s="994" t="s">
        <v>472</v>
      </c>
      <c r="B3" s="996" t="s">
        <v>75</v>
      </c>
      <c r="C3" s="998" t="s">
        <v>473</v>
      </c>
      <c r="D3" s="999" t="s">
        <v>474</v>
      </c>
      <c r="E3" s="290"/>
      <c r="F3" s="290">
        <v>1</v>
      </c>
      <c r="G3" s="291"/>
      <c r="H3" s="292"/>
      <c r="I3" s="290">
        <v>2</v>
      </c>
      <c r="J3" s="291"/>
      <c r="K3" s="292"/>
      <c r="L3" s="290">
        <v>3</v>
      </c>
      <c r="M3" s="291"/>
      <c r="N3" s="292"/>
      <c r="O3" s="290">
        <v>4</v>
      </c>
      <c r="P3" s="291"/>
      <c r="Q3" s="292"/>
      <c r="R3" s="290">
        <v>5</v>
      </c>
      <c r="S3" s="291"/>
      <c r="T3" s="292"/>
      <c r="U3" s="290">
        <v>6</v>
      </c>
      <c r="V3" s="291"/>
      <c r="W3" s="292"/>
      <c r="X3" s="290">
        <v>7</v>
      </c>
      <c r="Y3" s="291"/>
      <c r="Z3" s="292"/>
      <c r="AA3" s="290">
        <v>8</v>
      </c>
      <c r="AB3" s="291"/>
      <c r="AC3" s="292"/>
      <c r="AD3" s="290">
        <v>9</v>
      </c>
      <c r="AE3" s="291"/>
      <c r="AF3" s="1001">
        <v>10</v>
      </c>
      <c r="AG3" s="1002"/>
      <c r="AH3" s="1003"/>
      <c r="AI3" s="292"/>
      <c r="AJ3" s="290">
        <v>11</v>
      </c>
      <c r="AK3" s="291"/>
      <c r="AL3" s="292"/>
      <c r="AM3" s="290">
        <v>12</v>
      </c>
      <c r="AN3" s="293"/>
      <c r="AO3" s="1004" t="s">
        <v>475</v>
      </c>
      <c r="AP3" s="1004" t="s">
        <v>476</v>
      </c>
      <c r="AQ3" s="1006" t="s">
        <v>477</v>
      </c>
    </row>
    <row r="4" spans="1:43" ht="33.950000000000003" customHeight="1" thickBot="1">
      <c r="A4" s="995"/>
      <c r="B4" s="997"/>
      <c r="C4" s="997"/>
      <c r="D4" s="1000"/>
      <c r="E4" s="294" t="s">
        <v>478</v>
      </c>
      <c r="F4" s="295" t="s">
        <v>479</v>
      </c>
      <c r="G4" s="296" t="s">
        <v>480</v>
      </c>
      <c r="H4" s="297" t="s">
        <v>478</v>
      </c>
      <c r="I4" s="294" t="s">
        <v>479</v>
      </c>
      <c r="J4" s="296" t="s">
        <v>480</v>
      </c>
      <c r="K4" s="297" t="s">
        <v>478</v>
      </c>
      <c r="L4" s="295" t="s">
        <v>479</v>
      </c>
      <c r="M4" s="296" t="s">
        <v>480</v>
      </c>
      <c r="N4" s="297" t="s">
        <v>478</v>
      </c>
      <c r="O4" s="295" t="s">
        <v>479</v>
      </c>
      <c r="P4" s="296" t="s">
        <v>480</v>
      </c>
      <c r="Q4" s="297" t="s">
        <v>478</v>
      </c>
      <c r="R4" s="295" t="s">
        <v>479</v>
      </c>
      <c r="S4" s="296" t="s">
        <v>480</v>
      </c>
      <c r="T4" s="297" t="s">
        <v>478</v>
      </c>
      <c r="U4" s="295" t="s">
        <v>479</v>
      </c>
      <c r="V4" s="296" t="s">
        <v>480</v>
      </c>
      <c r="W4" s="297" t="s">
        <v>478</v>
      </c>
      <c r="X4" s="295" t="s">
        <v>479</v>
      </c>
      <c r="Y4" s="296" t="s">
        <v>480</v>
      </c>
      <c r="Z4" s="297" t="s">
        <v>478</v>
      </c>
      <c r="AA4" s="295" t="s">
        <v>479</v>
      </c>
      <c r="AB4" s="296" t="s">
        <v>480</v>
      </c>
      <c r="AC4" s="297" t="s">
        <v>478</v>
      </c>
      <c r="AD4" s="295" t="s">
        <v>479</v>
      </c>
      <c r="AE4" s="296" t="s">
        <v>480</v>
      </c>
      <c r="AF4" s="297" t="s">
        <v>478</v>
      </c>
      <c r="AG4" s="295" t="s">
        <v>479</v>
      </c>
      <c r="AH4" s="296" t="s">
        <v>480</v>
      </c>
      <c r="AI4" s="297" t="s">
        <v>478</v>
      </c>
      <c r="AJ4" s="295" t="s">
        <v>479</v>
      </c>
      <c r="AK4" s="296" t="s">
        <v>480</v>
      </c>
      <c r="AL4" s="297" t="s">
        <v>478</v>
      </c>
      <c r="AM4" s="295" t="s">
        <v>479</v>
      </c>
      <c r="AN4" s="298" t="s">
        <v>480</v>
      </c>
      <c r="AO4" s="1005"/>
      <c r="AP4" s="1005"/>
      <c r="AQ4" s="1005"/>
    </row>
    <row r="5" spans="1:43" ht="33.950000000000003" customHeight="1">
      <c r="A5" s="1007"/>
      <c r="B5" s="998"/>
      <c r="C5" s="998"/>
      <c r="D5" s="299" t="s">
        <v>662</v>
      </c>
      <c r="E5" s="300"/>
      <c r="F5" s="301"/>
      <c r="G5" s="302"/>
      <c r="H5" s="303"/>
      <c r="I5" s="300"/>
      <c r="J5" s="302"/>
      <c r="K5" s="303"/>
      <c r="L5" s="301"/>
      <c r="M5" s="302"/>
      <c r="N5" s="303"/>
      <c r="O5" s="301"/>
      <c r="P5" s="302"/>
      <c r="Q5" s="303"/>
      <c r="R5" s="301"/>
      <c r="S5" s="302"/>
      <c r="T5" s="303"/>
      <c r="U5" s="301"/>
      <c r="V5" s="302"/>
      <c r="W5" s="303"/>
      <c r="X5" s="301"/>
      <c r="Y5" s="302"/>
      <c r="Z5" s="303"/>
      <c r="AA5" s="301"/>
      <c r="AB5" s="302"/>
      <c r="AC5" s="303"/>
      <c r="AD5" s="301"/>
      <c r="AE5" s="302"/>
      <c r="AF5" s="303"/>
      <c r="AG5" s="301"/>
      <c r="AH5" s="302"/>
      <c r="AI5" s="303"/>
      <c r="AJ5" s="301"/>
      <c r="AK5" s="302"/>
      <c r="AL5" s="303"/>
      <c r="AM5" s="301"/>
      <c r="AN5" s="304"/>
      <c r="AO5" s="305"/>
      <c r="AP5" s="305"/>
      <c r="AQ5" s="1004"/>
    </row>
    <row r="6" spans="1:43" ht="33.950000000000003" customHeight="1">
      <c r="A6" s="1008"/>
      <c r="B6" s="1009"/>
      <c r="C6" s="1010"/>
      <c r="D6" s="306" t="s">
        <v>662</v>
      </c>
      <c r="E6" s="307"/>
      <c r="F6" s="308"/>
      <c r="G6" s="309"/>
      <c r="H6" s="310"/>
      <c r="I6" s="307"/>
      <c r="J6" s="309"/>
      <c r="K6" s="310"/>
      <c r="L6" s="308"/>
      <c r="M6" s="309"/>
      <c r="N6" s="310"/>
      <c r="O6" s="308"/>
      <c r="P6" s="309"/>
      <c r="Q6" s="310"/>
      <c r="R6" s="308"/>
      <c r="S6" s="309"/>
      <c r="T6" s="310"/>
      <c r="U6" s="308"/>
      <c r="V6" s="309"/>
      <c r="W6" s="310"/>
      <c r="X6" s="308"/>
      <c r="Y6" s="309"/>
      <c r="Z6" s="310"/>
      <c r="AA6" s="308"/>
      <c r="AB6" s="309"/>
      <c r="AC6" s="310"/>
      <c r="AD6" s="308"/>
      <c r="AE6" s="309"/>
      <c r="AF6" s="310"/>
      <c r="AG6" s="311"/>
      <c r="AH6" s="312"/>
      <c r="AI6" s="313"/>
      <c r="AJ6" s="311"/>
      <c r="AK6" s="312"/>
      <c r="AL6" s="313"/>
      <c r="AM6" s="311"/>
      <c r="AN6" s="314"/>
      <c r="AO6" s="315"/>
      <c r="AP6" s="315"/>
      <c r="AQ6" s="1012"/>
    </row>
    <row r="7" spans="1:43" ht="33.950000000000003" customHeight="1">
      <c r="A7" s="1008"/>
      <c r="B7" s="1009"/>
      <c r="C7" s="1010"/>
      <c r="D7" s="306" t="s">
        <v>662</v>
      </c>
      <c r="E7" s="307"/>
      <c r="F7" s="308"/>
      <c r="G7" s="309"/>
      <c r="H7" s="310"/>
      <c r="I7" s="307"/>
      <c r="J7" s="309"/>
      <c r="K7" s="310"/>
      <c r="L7" s="308"/>
      <c r="M7" s="309"/>
      <c r="N7" s="310"/>
      <c r="O7" s="308"/>
      <c r="P7" s="309"/>
      <c r="Q7" s="310"/>
      <c r="R7" s="308"/>
      <c r="S7" s="309"/>
      <c r="T7" s="310"/>
      <c r="U7" s="308"/>
      <c r="V7" s="309"/>
      <c r="W7" s="310"/>
      <c r="X7" s="308"/>
      <c r="Y7" s="309"/>
      <c r="Z7" s="310"/>
      <c r="AA7" s="308"/>
      <c r="AB7" s="309"/>
      <c r="AC7" s="310"/>
      <c r="AD7" s="308"/>
      <c r="AE7" s="309"/>
      <c r="AF7" s="310"/>
      <c r="AG7" s="311"/>
      <c r="AH7" s="312"/>
      <c r="AI7" s="313"/>
      <c r="AJ7" s="311"/>
      <c r="AK7" s="312"/>
      <c r="AL7" s="313"/>
      <c r="AM7" s="311"/>
      <c r="AN7" s="314"/>
      <c r="AO7" s="315"/>
      <c r="AP7" s="315"/>
      <c r="AQ7" s="1012"/>
    </row>
    <row r="8" spans="1:43" ht="33.950000000000003" customHeight="1">
      <c r="A8" s="1008"/>
      <c r="B8" s="1009"/>
      <c r="C8" s="1010"/>
      <c r="D8" s="306" t="s">
        <v>662</v>
      </c>
      <c r="E8" s="316"/>
      <c r="F8" s="311"/>
      <c r="G8" s="312"/>
      <c r="H8" s="310"/>
      <c r="I8" s="307"/>
      <c r="J8" s="309"/>
      <c r="K8" s="310"/>
      <c r="L8" s="308"/>
      <c r="M8" s="309"/>
      <c r="N8" s="310"/>
      <c r="O8" s="308"/>
      <c r="P8" s="309"/>
      <c r="Q8" s="310"/>
      <c r="R8" s="308"/>
      <c r="S8" s="309"/>
      <c r="T8" s="310"/>
      <c r="U8" s="308"/>
      <c r="V8" s="309"/>
      <c r="W8" s="310"/>
      <c r="X8" s="308"/>
      <c r="Y8" s="309"/>
      <c r="Z8" s="310"/>
      <c r="AA8" s="308"/>
      <c r="AB8" s="309"/>
      <c r="AC8" s="310"/>
      <c r="AD8" s="308"/>
      <c r="AE8" s="309"/>
      <c r="AF8" s="310"/>
      <c r="AG8" s="311"/>
      <c r="AH8" s="312"/>
      <c r="AI8" s="313"/>
      <c r="AJ8" s="311"/>
      <c r="AK8" s="312"/>
      <c r="AL8" s="313"/>
      <c r="AM8" s="311"/>
      <c r="AN8" s="314"/>
      <c r="AO8" s="315"/>
      <c r="AP8" s="315"/>
      <c r="AQ8" s="1012"/>
    </row>
    <row r="9" spans="1:43" ht="33.950000000000003" customHeight="1" thickBot="1">
      <c r="A9" s="995"/>
      <c r="B9" s="997"/>
      <c r="C9" s="1011"/>
      <c r="D9" s="317" t="s">
        <v>662</v>
      </c>
      <c r="E9" s="318"/>
      <c r="F9" s="319"/>
      <c r="G9" s="320"/>
      <c r="H9" s="321"/>
      <c r="I9" s="322"/>
      <c r="J9" s="320"/>
      <c r="K9" s="321"/>
      <c r="L9" s="319"/>
      <c r="M9" s="320"/>
      <c r="N9" s="321"/>
      <c r="O9" s="319"/>
      <c r="P9" s="320"/>
      <c r="Q9" s="321"/>
      <c r="R9" s="319"/>
      <c r="S9" s="320"/>
      <c r="T9" s="321"/>
      <c r="U9" s="319"/>
      <c r="V9" s="320"/>
      <c r="W9" s="321"/>
      <c r="X9" s="319"/>
      <c r="Y9" s="320"/>
      <c r="Z9" s="321"/>
      <c r="AA9" s="319"/>
      <c r="AB9" s="320"/>
      <c r="AC9" s="321"/>
      <c r="AD9" s="319"/>
      <c r="AE9" s="320"/>
      <c r="AF9" s="321"/>
      <c r="AG9" s="319"/>
      <c r="AH9" s="320"/>
      <c r="AI9" s="321"/>
      <c r="AJ9" s="319"/>
      <c r="AK9" s="320"/>
      <c r="AL9" s="321"/>
      <c r="AM9" s="319"/>
      <c r="AN9" s="323"/>
      <c r="AO9" s="324"/>
      <c r="AP9" s="324"/>
      <c r="AQ9" s="1013"/>
    </row>
    <row r="10" spans="1:43" ht="33.950000000000003" customHeight="1" thickBot="1">
      <c r="D10" s="325"/>
    </row>
    <row r="11" spans="1:43" ht="33.950000000000003" customHeight="1">
      <c r="A11" s="994" t="s">
        <v>472</v>
      </c>
      <c r="B11" s="996" t="s">
        <v>75</v>
      </c>
      <c r="C11" s="998" t="s">
        <v>473</v>
      </c>
      <c r="D11" s="999" t="s">
        <v>474</v>
      </c>
      <c r="E11" s="290"/>
      <c r="F11" s="290">
        <v>1</v>
      </c>
      <c r="G11" s="291"/>
      <c r="H11" s="292"/>
      <c r="I11" s="290">
        <v>2</v>
      </c>
      <c r="J11" s="291"/>
      <c r="K11" s="292"/>
      <c r="L11" s="290">
        <v>3</v>
      </c>
      <c r="M11" s="291"/>
      <c r="N11" s="292"/>
      <c r="O11" s="290">
        <v>4</v>
      </c>
      <c r="P11" s="291"/>
      <c r="Q11" s="292"/>
      <c r="R11" s="290">
        <v>5</v>
      </c>
      <c r="S11" s="291"/>
      <c r="T11" s="292"/>
      <c r="U11" s="290">
        <v>6</v>
      </c>
      <c r="V11" s="291"/>
      <c r="W11" s="292"/>
      <c r="X11" s="290">
        <v>7</v>
      </c>
      <c r="Y11" s="291"/>
      <c r="Z11" s="292"/>
      <c r="AA11" s="290">
        <v>8</v>
      </c>
      <c r="AB11" s="291"/>
      <c r="AC11" s="292"/>
      <c r="AD11" s="290">
        <v>9</v>
      </c>
      <c r="AE11" s="291"/>
      <c r="AF11" s="1001">
        <v>10</v>
      </c>
      <c r="AG11" s="1002"/>
      <c r="AH11" s="1003"/>
      <c r="AI11" s="292"/>
      <c r="AJ11" s="290">
        <v>11</v>
      </c>
      <c r="AK11" s="291"/>
      <c r="AL11" s="292"/>
      <c r="AM11" s="290">
        <v>12</v>
      </c>
      <c r="AN11" s="293"/>
      <c r="AO11" s="1006" t="s">
        <v>481</v>
      </c>
      <c r="AP11" s="1006" t="s">
        <v>482</v>
      </c>
      <c r="AQ11" s="1006" t="s">
        <v>477</v>
      </c>
    </row>
    <row r="12" spans="1:43" ht="33.950000000000003" customHeight="1" thickBot="1">
      <c r="A12" s="995"/>
      <c r="B12" s="997"/>
      <c r="C12" s="997"/>
      <c r="D12" s="1000"/>
      <c r="E12" s="294" t="s">
        <v>478</v>
      </c>
      <c r="F12" s="295" t="s">
        <v>479</v>
      </c>
      <c r="G12" s="296" t="s">
        <v>480</v>
      </c>
      <c r="H12" s="297" t="s">
        <v>478</v>
      </c>
      <c r="I12" s="294" t="s">
        <v>479</v>
      </c>
      <c r="J12" s="296" t="s">
        <v>480</v>
      </c>
      <c r="K12" s="297" t="s">
        <v>478</v>
      </c>
      <c r="L12" s="295" t="s">
        <v>479</v>
      </c>
      <c r="M12" s="296" t="s">
        <v>480</v>
      </c>
      <c r="N12" s="297" t="s">
        <v>478</v>
      </c>
      <c r="O12" s="295" t="s">
        <v>479</v>
      </c>
      <c r="P12" s="296" t="s">
        <v>480</v>
      </c>
      <c r="Q12" s="297" t="s">
        <v>478</v>
      </c>
      <c r="R12" s="295" t="s">
        <v>479</v>
      </c>
      <c r="S12" s="296" t="s">
        <v>480</v>
      </c>
      <c r="T12" s="297" t="s">
        <v>478</v>
      </c>
      <c r="U12" s="295" t="s">
        <v>479</v>
      </c>
      <c r="V12" s="296" t="s">
        <v>480</v>
      </c>
      <c r="W12" s="297" t="s">
        <v>478</v>
      </c>
      <c r="X12" s="295" t="s">
        <v>479</v>
      </c>
      <c r="Y12" s="296" t="s">
        <v>480</v>
      </c>
      <c r="Z12" s="297" t="s">
        <v>478</v>
      </c>
      <c r="AA12" s="295" t="s">
        <v>479</v>
      </c>
      <c r="AB12" s="296" t="s">
        <v>480</v>
      </c>
      <c r="AC12" s="297" t="s">
        <v>478</v>
      </c>
      <c r="AD12" s="295" t="s">
        <v>479</v>
      </c>
      <c r="AE12" s="296" t="s">
        <v>480</v>
      </c>
      <c r="AF12" s="297" t="s">
        <v>478</v>
      </c>
      <c r="AG12" s="295" t="s">
        <v>479</v>
      </c>
      <c r="AH12" s="296" t="s">
        <v>480</v>
      </c>
      <c r="AI12" s="297" t="s">
        <v>478</v>
      </c>
      <c r="AJ12" s="295" t="s">
        <v>479</v>
      </c>
      <c r="AK12" s="296" t="s">
        <v>480</v>
      </c>
      <c r="AL12" s="297" t="s">
        <v>478</v>
      </c>
      <c r="AM12" s="295" t="s">
        <v>479</v>
      </c>
      <c r="AN12" s="298" t="s">
        <v>480</v>
      </c>
      <c r="AO12" s="1005"/>
      <c r="AP12" s="1005"/>
      <c r="AQ12" s="1005"/>
    </row>
    <row r="13" spans="1:43" ht="33.950000000000003" customHeight="1">
      <c r="A13" s="326"/>
      <c r="B13" s="327"/>
      <c r="C13" s="328"/>
      <c r="D13" s="299" t="s">
        <v>662</v>
      </c>
      <c r="E13" s="300"/>
      <c r="F13" s="301"/>
      <c r="G13" s="302"/>
      <c r="H13" s="303"/>
      <c r="I13" s="300"/>
      <c r="J13" s="302"/>
      <c r="K13" s="303"/>
      <c r="L13" s="301"/>
      <c r="M13" s="302"/>
      <c r="N13" s="303"/>
      <c r="O13" s="301"/>
      <c r="P13" s="302"/>
      <c r="Q13" s="303"/>
      <c r="R13" s="301"/>
      <c r="S13" s="302"/>
      <c r="T13" s="303"/>
      <c r="U13" s="301"/>
      <c r="V13" s="302"/>
      <c r="W13" s="303"/>
      <c r="X13" s="301"/>
      <c r="Y13" s="302"/>
      <c r="Z13" s="303"/>
      <c r="AA13" s="301"/>
      <c r="AB13" s="302"/>
      <c r="AC13" s="303"/>
      <c r="AD13" s="301"/>
      <c r="AE13" s="302"/>
      <c r="AF13" s="303"/>
      <c r="AG13" s="301"/>
      <c r="AH13" s="302"/>
      <c r="AI13" s="303"/>
      <c r="AJ13" s="301"/>
      <c r="AK13" s="302"/>
      <c r="AL13" s="303"/>
      <c r="AM13" s="301"/>
      <c r="AN13" s="304"/>
      <c r="AO13" s="305"/>
      <c r="AP13" s="305"/>
      <c r="AQ13" s="329"/>
    </row>
    <row r="14" spans="1:43" ht="33.950000000000003" customHeight="1">
      <c r="A14" s="1014"/>
      <c r="B14" s="1017"/>
      <c r="C14" s="1009"/>
      <c r="D14" s="306" t="s">
        <v>662</v>
      </c>
      <c r="E14" s="330"/>
      <c r="F14" s="331"/>
      <c r="G14" s="312"/>
      <c r="H14" s="313"/>
      <c r="I14" s="330"/>
      <c r="J14" s="312"/>
      <c r="K14" s="313"/>
      <c r="L14" s="311"/>
      <c r="M14" s="312"/>
      <c r="N14" s="313"/>
      <c r="O14" s="311"/>
      <c r="P14" s="312"/>
      <c r="Q14" s="313"/>
      <c r="R14" s="311"/>
      <c r="S14" s="312"/>
      <c r="T14" s="313"/>
      <c r="U14" s="311"/>
      <c r="V14" s="312"/>
      <c r="W14" s="313"/>
      <c r="X14" s="311"/>
      <c r="Y14" s="312"/>
      <c r="Z14" s="313"/>
      <c r="AA14" s="311"/>
      <c r="AB14" s="312"/>
      <c r="AC14" s="313"/>
      <c r="AD14" s="311"/>
      <c r="AE14" s="312"/>
      <c r="AF14" s="313"/>
      <c r="AG14" s="311"/>
      <c r="AH14" s="312"/>
      <c r="AI14" s="313"/>
      <c r="AJ14" s="311"/>
      <c r="AK14" s="312"/>
      <c r="AL14" s="313"/>
      <c r="AM14" s="311"/>
      <c r="AN14" s="314"/>
      <c r="AO14" s="315"/>
      <c r="AP14" s="315"/>
      <c r="AQ14" s="1018"/>
    </row>
    <row r="15" spans="1:43" ht="33.950000000000003" customHeight="1">
      <c r="A15" s="1015"/>
      <c r="B15" s="1009"/>
      <c r="C15" s="1009"/>
      <c r="D15" s="306" t="s">
        <v>662</v>
      </c>
      <c r="E15" s="330"/>
      <c r="F15" s="331"/>
      <c r="G15" s="312"/>
      <c r="H15" s="313"/>
      <c r="I15" s="330"/>
      <c r="J15" s="312"/>
      <c r="K15" s="313"/>
      <c r="L15" s="311"/>
      <c r="M15" s="312"/>
      <c r="N15" s="313"/>
      <c r="O15" s="311"/>
      <c r="P15" s="312"/>
      <c r="Q15" s="313"/>
      <c r="R15" s="311"/>
      <c r="S15" s="312"/>
      <c r="T15" s="313"/>
      <c r="U15" s="311"/>
      <c r="V15" s="312"/>
      <c r="W15" s="313"/>
      <c r="X15" s="311"/>
      <c r="Y15" s="312"/>
      <c r="Z15" s="313"/>
      <c r="AA15" s="311"/>
      <c r="AB15" s="312"/>
      <c r="AC15" s="313"/>
      <c r="AD15" s="311"/>
      <c r="AE15" s="312"/>
      <c r="AF15" s="313"/>
      <c r="AG15" s="311"/>
      <c r="AH15" s="312"/>
      <c r="AI15" s="313"/>
      <c r="AJ15" s="311"/>
      <c r="AK15" s="312"/>
      <c r="AL15" s="313"/>
      <c r="AM15" s="311"/>
      <c r="AN15" s="314"/>
      <c r="AO15" s="315"/>
      <c r="AP15" s="315"/>
      <c r="AQ15" s="1012"/>
    </row>
    <row r="16" spans="1:43" ht="33.950000000000003" customHeight="1">
      <c r="A16" s="1015"/>
      <c r="B16" s="1009"/>
      <c r="C16" s="1009"/>
      <c r="D16" s="306" t="s">
        <v>662</v>
      </c>
      <c r="E16" s="330"/>
      <c r="F16" s="331"/>
      <c r="G16" s="312"/>
      <c r="H16" s="313"/>
      <c r="I16" s="330"/>
      <c r="J16" s="312"/>
      <c r="K16" s="313"/>
      <c r="L16" s="311"/>
      <c r="M16" s="312"/>
      <c r="N16" s="313"/>
      <c r="O16" s="311"/>
      <c r="P16" s="312"/>
      <c r="Q16" s="313"/>
      <c r="R16" s="311"/>
      <c r="S16" s="312"/>
      <c r="T16" s="313"/>
      <c r="U16" s="311"/>
      <c r="V16" s="312"/>
      <c r="W16" s="313"/>
      <c r="X16" s="311"/>
      <c r="Y16" s="312"/>
      <c r="Z16" s="313"/>
      <c r="AA16" s="311"/>
      <c r="AB16" s="312"/>
      <c r="AC16" s="313"/>
      <c r="AD16" s="311"/>
      <c r="AE16" s="312"/>
      <c r="AF16" s="313"/>
      <c r="AG16" s="311"/>
      <c r="AH16" s="312"/>
      <c r="AI16" s="313"/>
      <c r="AJ16" s="311"/>
      <c r="AK16" s="312"/>
      <c r="AL16" s="313"/>
      <c r="AM16" s="311"/>
      <c r="AN16" s="314"/>
      <c r="AO16" s="315"/>
      <c r="AP16" s="315"/>
      <c r="AQ16" s="1012"/>
    </row>
    <row r="17" spans="1:43" ht="33.950000000000003" customHeight="1" thickBot="1">
      <c r="A17" s="1016"/>
      <c r="B17" s="997"/>
      <c r="C17" s="997"/>
      <c r="D17" s="332" t="s">
        <v>662</v>
      </c>
      <c r="E17" s="322"/>
      <c r="F17" s="333"/>
      <c r="G17" s="320"/>
      <c r="H17" s="321"/>
      <c r="I17" s="322"/>
      <c r="J17" s="320"/>
      <c r="K17" s="321"/>
      <c r="L17" s="319"/>
      <c r="M17" s="320"/>
      <c r="N17" s="321"/>
      <c r="O17" s="319"/>
      <c r="P17" s="320"/>
      <c r="Q17" s="321"/>
      <c r="R17" s="319"/>
      <c r="S17" s="320"/>
      <c r="T17" s="321"/>
      <c r="U17" s="319"/>
      <c r="V17" s="320"/>
      <c r="W17" s="321"/>
      <c r="X17" s="319"/>
      <c r="Y17" s="320"/>
      <c r="Z17" s="321"/>
      <c r="AA17" s="319"/>
      <c r="AB17" s="320"/>
      <c r="AC17" s="321"/>
      <c r="AD17" s="319"/>
      <c r="AE17" s="320"/>
      <c r="AF17" s="321"/>
      <c r="AG17" s="319"/>
      <c r="AH17" s="320"/>
      <c r="AI17" s="321"/>
      <c r="AJ17" s="319"/>
      <c r="AK17" s="320"/>
      <c r="AL17" s="321"/>
      <c r="AM17" s="319"/>
      <c r="AN17" s="323"/>
      <c r="AO17" s="324"/>
      <c r="AP17" s="324"/>
      <c r="AQ17" s="1013"/>
    </row>
    <row r="18" spans="1:43" ht="33.950000000000003" customHeight="1" thickBot="1">
      <c r="AA18" s="334"/>
    </row>
    <row r="19" spans="1:43" ht="33.950000000000003" customHeight="1">
      <c r="A19" s="994" t="s">
        <v>472</v>
      </c>
      <c r="B19" s="996" t="s">
        <v>75</v>
      </c>
      <c r="C19" s="998" t="s">
        <v>473</v>
      </c>
      <c r="D19" s="999" t="s">
        <v>474</v>
      </c>
      <c r="E19" s="290"/>
      <c r="F19" s="290">
        <v>1</v>
      </c>
      <c r="G19" s="291"/>
      <c r="H19" s="292"/>
      <c r="I19" s="290">
        <v>2</v>
      </c>
      <c r="J19" s="291"/>
      <c r="K19" s="292"/>
      <c r="L19" s="290">
        <v>3</v>
      </c>
      <c r="M19" s="291"/>
      <c r="N19" s="292"/>
      <c r="O19" s="290">
        <v>4</v>
      </c>
      <c r="P19" s="291"/>
      <c r="Q19" s="292"/>
      <c r="R19" s="290">
        <v>5</v>
      </c>
      <c r="S19" s="291"/>
      <c r="T19" s="292"/>
      <c r="U19" s="290">
        <v>6</v>
      </c>
      <c r="V19" s="291"/>
      <c r="W19" s="292"/>
      <c r="X19" s="290">
        <v>7</v>
      </c>
      <c r="Y19" s="291"/>
      <c r="Z19" s="292"/>
      <c r="AA19" s="290">
        <v>8</v>
      </c>
      <c r="AB19" s="291"/>
      <c r="AC19" s="292"/>
      <c r="AD19" s="290">
        <v>9</v>
      </c>
      <c r="AE19" s="291"/>
      <c r="AF19" s="1001">
        <v>10</v>
      </c>
      <c r="AG19" s="1002"/>
      <c r="AH19" s="1003"/>
      <c r="AI19" s="292"/>
      <c r="AJ19" s="290">
        <v>11</v>
      </c>
      <c r="AK19" s="291"/>
      <c r="AL19" s="292"/>
      <c r="AM19" s="290">
        <v>12</v>
      </c>
      <c r="AN19" s="293"/>
      <c r="AO19" s="1004" t="s">
        <v>475</v>
      </c>
      <c r="AP19" s="1004" t="s">
        <v>476</v>
      </c>
      <c r="AQ19" s="1006" t="s">
        <v>477</v>
      </c>
    </row>
    <row r="20" spans="1:43" ht="33.950000000000003" customHeight="1" thickBot="1">
      <c r="A20" s="995"/>
      <c r="B20" s="997"/>
      <c r="C20" s="997"/>
      <c r="D20" s="1000"/>
      <c r="E20" s="294" t="s">
        <v>478</v>
      </c>
      <c r="F20" s="295" t="s">
        <v>479</v>
      </c>
      <c r="G20" s="296" t="s">
        <v>480</v>
      </c>
      <c r="H20" s="297" t="s">
        <v>478</v>
      </c>
      <c r="I20" s="294" t="s">
        <v>479</v>
      </c>
      <c r="J20" s="296" t="s">
        <v>480</v>
      </c>
      <c r="K20" s="297" t="s">
        <v>478</v>
      </c>
      <c r="L20" s="295" t="s">
        <v>479</v>
      </c>
      <c r="M20" s="296" t="s">
        <v>480</v>
      </c>
      <c r="N20" s="297" t="s">
        <v>478</v>
      </c>
      <c r="O20" s="295" t="s">
        <v>479</v>
      </c>
      <c r="P20" s="296" t="s">
        <v>480</v>
      </c>
      <c r="Q20" s="297" t="s">
        <v>478</v>
      </c>
      <c r="R20" s="295" t="s">
        <v>479</v>
      </c>
      <c r="S20" s="296" t="s">
        <v>480</v>
      </c>
      <c r="T20" s="297" t="s">
        <v>478</v>
      </c>
      <c r="U20" s="295" t="s">
        <v>479</v>
      </c>
      <c r="V20" s="296" t="s">
        <v>480</v>
      </c>
      <c r="W20" s="297" t="s">
        <v>478</v>
      </c>
      <c r="X20" s="295" t="s">
        <v>479</v>
      </c>
      <c r="Y20" s="296" t="s">
        <v>480</v>
      </c>
      <c r="Z20" s="297" t="s">
        <v>478</v>
      </c>
      <c r="AA20" s="295" t="s">
        <v>479</v>
      </c>
      <c r="AB20" s="296" t="s">
        <v>480</v>
      </c>
      <c r="AC20" s="297" t="s">
        <v>478</v>
      </c>
      <c r="AD20" s="295" t="s">
        <v>479</v>
      </c>
      <c r="AE20" s="296" t="s">
        <v>480</v>
      </c>
      <c r="AF20" s="297" t="s">
        <v>478</v>
      </c>
      <c r="AG20" s="295" t="s">
        <v>479</v>
      </c>
      <c r="AH20" s="296" t="s">
        <v>480</v>
      </c>
      <c r="AI20" s="297" t="s">
        <v>478</v>
      </c>
      <c r="AJ20" s="295" t="s">
        <v>479</v>
      </c>
      <c r="AK20" s="296" t="s">
        <v>480</v>
      </c>
      <c r="AL20" s="297" t="s">
        <v>478</v>
      </c>
      <c r="AM20" s="295" t="s">
        <v>479</v>
      </c>
      <c r="AN20" s="298" t="s">
        <v>480</v>
      </c>
      <c r="AO20" s="1005"/>
      <c r="AP20" s="1005"/>
      <c r="AQ20" s="1005"/>
    </row>
    <row r="21" spans="1:43" ht="33.950000000000003" customHeight="1">
      <c r="A21" s="335"/>
      <c r="B21" s="327"/>
      <c r="C21" s="336"/>
      <c r="D21" s="299" t="s">
        <v>662</v>
      </c>
      <c r="E21" s="300"/>
      <c r="F21" s="301"/>
      <c r="G21" s="302"/>
      <c r="H21" s="303"/>
      <c r="I21" s="300"/>
      <c r="J21" s="302"/>
      <c r="K21" s="303"/>
      <c r="L21" s="301"/>
      <c r="M21" s="302"/>
      <c r="N21" s="303"/>
      <c r="O21" s="301"/>
      <c r="P21" s="302"/>
      <c r="Q21" s="303"/>
      <c r="R21" s="301"/>
      <c r="S21" s="302"/>
      <c r="T21" s="303"/>
      <c r="U21" s="301"/>
      <c r="V21" s="302"/>
      <c r="W21" s="303"/>
      <c r="X21" s="301"/>
      <c r="Y21" s="302"/>
      <c r="Z21" s="303"/>
      <c r="AA21" s="301"/>
      <c r="AB21" s="302"/>
      <c r="AC21" s="303"/>
      <c r="AD21" s="301"/>
      <c r="AE21" s="302"/>
      <c r="AF21" s="303"/>
      <c r="AG21" s="301"/>
      <c r="AH21" s="302"/>
      <c r="AI21" s="303"/>
      <c r="AJ21" s="301"/>
      <c r="AK21" s="302"/>
      <c r="AL21" s="303"/>
      <c r="AM21" s="301"/>
      <c r="AN21" s="304"/>
      <c r="AO21" s="305"/>
      <c r="AP21" s="305"/>
      <c r="AQ21" s="337"/>
    </row>
    <row r="22" spans="1:43" ht="33.950000000000003" customHeight="1">
      <c r="A22" s="338"/>
      <c r="B22" s="339"/>
      <c r="C22" s="339"/>
      <c r="D22" s="306" t="s">
        <v>662</v>
      </c>
      <c r="E22" s="307"/>
      <c r="F22" s="308"/>
      <c r="G22" s="309"/>
      <c r="H22" s="310"/>
      <c r="I22" s="307"/>
      <c r="J22" s="309"/>
      <c r="K22" s="310"/>
      <c r="L22" s="308"/>
      <c r="M22" s="309"/>
      <c r="N22" s="310"/>
      <c r="O22" s="308"/>
      <c r="P22" s="309"/>
      <c r="Q22" s="310"/>
      <c r="R22" s="308"/>
      <c r="S22" s="309"/>
      <c r="T22" s="310"/>
      <c r="U22" s="308"/>
      <c r="V22" s="309"/>
      <c r="W22" s="310"/>
      <c r="X22" s="308"/>
      <c r="Y22" s="309"/>
      <c r="Z22" s="310"/>
      <c r="AA22" s="308"/>
      <c r="AB22" s="309"/>
      <c r="AC22" s="310"/>
      <c r="AD22" s="308"/>
      <c r="AE22" s="309"/>
      <c r="AF22" s="310"/>
      <c r="AG22" s="311"/>
      <c r="AH22" s="312"/>
      <c r="AI22" s="313"/>
      <c r="AJ22" s="311"/>
      <c r="AK22" s="312"/>
      <c r="AL22" s="313"/>
      <c r="AM22" s="311"/>
      <c r="AN22" s="314"/>
      <c r="AO22" s="315"/>
      <c r="AP22" s="315"/>
      <c r="AQ22" s="340"/>
    </row>
    <row r="23" spans="1:43" ht="33.950000000000003" customHeight="1">
      <c r="A23" s="1014"/>
      <c r="B23" s="1019"/>
      <c r="C23" s="1017"/>
      <c r="D23" s="306" t="s">
        <v>662</v>
      </c>
      <c r="E23" s="307"/>
      <c r="F23" s="308"/>
      <c r="G23" s="309"/>
      <c r="H23" s="310"/>
      <c r="I23" s="307"/>
      <c r="J23" s="309"/>
      <c r="K23" s="310"/>
      <c r="L23" s="308"/>
      <c r="M23" s="309"/>
      <c r="N23" s="310"/>
      <c r="O23" s="308"/>
      <c r="P23" s="309"/>
      <c r="Q23" s="310"/>
      <c r="R23" s="308"/>
      <c r="S23" s="309"/>
      <c r="T23" s="310"/>
      <c r="U23" s="308"/>
      <c r="V23" s="309"/>
      <c r="W23" s="313"/>
      <c r="X23" s="311"/>
      <c r="Y23" s="312"/>
      <c r="Z23" s="313"/>
      <c r="AA23" s="311"/>
      <c r="AB23" s="312"/>
      <c r="AC23" s="313"/>
      <c r="AD23" s="311"/>
      <c r="AE23" s="312"/>
      <c r="AF23" s="313"/>
      <c r="AG23" s="311"/>
      <c r="AH23" s="312"/>
      <c r="AI23" s="313"/>
      <c r="AJ23" s="311"/>
      <c r="AK23" s="312"/>
      <c r="AL23" s="313"/>
      <c r="AM23" s="311"/>
      <c r="AN23" s="314"/>
      <c r="AO23" s="315"/>
      <c r="AP23" s="315"/>
      <c r="AQ23" s="1018"/>
    </row>
    <row r="24" spans="1:43" ht="33.950000000000003" customHeight="1">
      <c r="A24" s="1015"/>
      <c r="B24" s="1010"/>
      <c r="C24" s="1009"/>
      <c r="D24" s="306" t="s">
        <v>662</v>
      </c>
      <c r="E24" s="316"/>
      <c r="F24" s="311"/>
      <c r="G24" s="312"/>
      <c r="H24" s="313"/>
      <c r="I24" s="307"/>
      <c r="J24" s="309"/>
      <c r="K24" s="310"/>
      <c r="L24" s="308"/>
      <c r="M24" s="309"/>
      <c r="N24" s="310"/>
      <c r="O24" s="308"/>
      <c r="P24" s="309"/>
      <c r="Q24" s="310"/>
      <c r="R24" s="308"/>
      <c r="S24" s="309"/>
      <c r="T24" s="310"/>
      <c r="U24" s="308"/>
      <c r="V24" s="309"/>
      <c r="W24" s="313"/>
      <c r="X24" s="311"/>
      <c r="Y24" s="312"/>
      <c r="Z24" s="313"/>
      <c r="AA24" s="311"/>
      <c r="AB24" s="312"/>
      <c r="AC24" s="313"/>
      <c r="AD24" s="311"/>
      <c r="AE24" s="312"/>
      <c r="AF24" s="313"/>
      <c r="AG24" s="311"/>
      <c r="AH24" s="312"/>
      <c r="AI24" s="313"/>
      <c r="AJ24" s="311"/>
      <c r="AK24" s="312"/>
      <c r="AL24" s="313"/>
      <c r="AM24" s="311"/>
      <c r="AN24" s="314"/>
      <c r="AO24" s="315"/>
      <c r="AP24" s="315"/>
      <c r="AQ24" s="1012"/>
    </row>
    <row r="25" spans="1:43" ht="33.950000000000003" customHeight="1" thickBot="1">
      <c r="A25" s="1016"/>
      <c r="B25" s="1011"/>
      <c r="C25" s="997"/>
      <c r="D25" s="332" t="s">
        <v>662</v>
      </c>
      <c r="E25" s="318"/>
      <c r="F25" s="319"/>
      <c r="G25" s="320"/>
      <c r="H25" s="321"/>
      <c r="I25" s="322"/>
      <c r="J25" s="320"/>
      <c r="K25" s="321"/>
      <c r="L25" s="319"/>
      <c r="M25" s="320"/>
      <c r="N25" s="321"/>
      <c r="O25" s="319"/>
      <c r="P25" s="320"/>
      <c r="Q25" s="321"/>
      <c r="R25" s="319"/>
      <c r="S25" s="320"/>
      <c r="T25" s="321"/>
      <c r="U25" s="319"/>
      <c r="V25" s="320"/>
      <c r="W25" s="321"/>
      <c r="X25" s="319"/>
      <c r="Y25" s="320"/>
      <c r="Z25" s="321"/>
      <c r="AA25" s="319"/>
      <c r="AB25" s="320"/>
      <c r="AC25" s="321"/>
      <c r="AD25" s="319"/>
      <c r="AE25" s="320"/>
      <c r="AF25" s="321"/>
      <c r="AG25" s="319"/>
      <c r="AH25" s="320"/>
      <c r="AI25" s="321"/>
      <c r="AJ25" s="319"/>
      <c r="AK25" s="320"/>
      <c r="AL25" s="321"/>
      <c r="AM25" s="319"/>
      <c r="AN25" s="323"/>
      <c r="AO25" s="324"/>
      <c r="AP25" s="324"/>
      <c r="AQ25" s="1013"/>
    </row>
    <row r="26" spans="1:43" ht="33.950000000000003" customHeight="1">
      <c r="A26" s="341" t="s">
        <v>468</v>
      </c>
      <c r="D26" s="334"/>
    </row>
    <row r="27" spans="1:43" ht="33.950000000000003" customHeight="1" thickBot="1">
      <c r="B27" s="342"/>
      <c r="D27" s="992" t="s">
        <v>469</v>
      </c>
      <c r="E27" s="992"/>
      <c r="H27" s="287" t="s">
        <v>470</v>
      </c>
      <c r="M27" s="343"/>
      <c r="N27" s="343"/>
      <c r="O27" s="343"/>
      <c r="P27" s="343"/>
      <c r="Q27" s="1020" t="s">
        <v>471</v>
      </c>
      <c r="R27" s="1020"/>
      <c r="S27" s="1020"/>
      <c r="T27" s="1020"/>
      <c r="U27" s="1020"/>
    </row>
    <row r="28" spans="1:43" ht="33.950000000000003" customHeight="1">
      <c r="A28" s="994" t="s">
        <v>472</v>
      </c>
      <c r="B28" s="996" t="s">
        <v>75</v>
      </c>
      <c r="C28" s="998" t="s">
        <v>473</v>
      </c>
      <c r="D28" s="999" t="s">
        <v>474</v>
      </c>
      <c r="E28" s="290"/>
      <c r="F28" s="290">
        <v>1</v>
      </c>
      <c r="G28" s="291"/>
      <c r="H28" s="292"/>
      <c r="I28" s="290">
        <v>2</v>
      </c>
      <c r="J28" s="291"/>
      <c r="K28" s="292"/>
      <c r="L28" s="290">
        <v>3</v>
      </c>
      <c r="M28" s="291"/>
      <c r="N28" s="292"/>
      <c r="O28" s="290">
        <v>4</v>
      </c>
      <c r="P28" s="291"/>
      <c r="Q28" s="292"/>
      <c r="R28" s="290">
        <v>5</v>
      </c>
      <c r="S28" s="291"/>
      <c r="T28" s="292"/>
      <c r="U28" s="290">
        <v>6</v>
      </c>
      <c r="V28" s="291"/>
      <c r="W28" s="292"/>
      <c r="X28" s="290">
        <v>7</v>
      </c>
      <c r="Y28" s="291"/>
      <c r="Z28" s="292"/>
      <c r="AA28" s="290">
        <v>8</v>
      </c>
      <c r="AB28" s="291"/>
      <c r="AC28" s="292"/>
      <c r="AD28" s="290">
        <v>9</v>
      </c>
      <c r="AE28" s="291"/>
      <c r="AF28" s="1001">
        <v>10</v>
      </c>
      <c r="AG28" s="1002"/>
      <c r="AH28" s="1003"/>
      <c r="AI28" s="292"/>
      <c r="AJ28" s="290">
        <v>11</v>
      </c>
      <c r="AK28" s="291"/>
      <c r="AL28" s="292"/>
      <c r="AM28" s="290">
        <v>12</v>
      </c>
      <c r="AN28" s="293"/>
      <c r="AO28" s="1004" t="s">
        <v>475</v>
      </c>
      <c r="AP28" s="1004" t="s">
        <v>476</v>
      </c>
      <c r="AQ28" s="1006" t="s">
        <v>477</v>
      </c>
    </row>
    <row r="29" spans="1:43" ht="33.950000000000003" customHeight="1" thickBot="1">
      <c r="A29" s="995"/>
      <c r="B29" s="997"/>
      <c r="C29" s="997"/>
      <c r="D29" s="1000"/>
      <c r="E29" s="294" t="s">
        <v>478</v>
      </c>
      <c r="F29" s="295" t="s">
        <v>479</v>
      </c>
      <c r="G29" s="296" t="s">
        <v>480</v>
      </c>
      <c r="H29" s="297" t="s">
        <v>478</v>
      </c>
      <c r="I29" s="294" t="s">
        <v>479</v>
      </c>
      <c r="J29" s="296" t="s">
        <v>480</v>
      </c>
      <c r="K29" s="297" t="s">
        <v>478</v>
      </c>
      <c r="L29" s="295" t="s">
        <v>479</v>
      </c>
      <c r="M29" s="296" t="s">
        <v>480</v>
      </c>
      <c r="N29" s="297" t="s">
        <v>478</v>
      </c>
      <c r="O29" s="295" t="s">
        <v>479</v>
      </c>
      <c r="P29" s="296" t="s">
        <v>480</v>
      </c>
      <c r="Q29" s="297" t="s">
        <v>478</v>
      </c>
      <c r="R29" s="295" t="s">
        <v>479</v>
      </c>
      <c r="S29" s="296" t="s">
        <v>480</v>
      </c>
      <c r="T29" s="297" t="s">
        <v>478</v>
      </c>
      <c r="U29" s="295" t="s">
        <v>479</v>
      </c>
      <c r="V29" s="296" t="s">
        <v>480</v>
      </c>
      <c r="W29" s="297" t="s">
        <v>478</v>
      </c>
      <c r="X29" s="295" t="s">
        <v>479</v>
      </c>
      <c r="Y29" s="296" t="s">
        <v>480</v>
      </c>
      <c r="Z29" s="297" t="s">
        <v>478</v>
      </c>
      <c r="AA29" s="295" t="s">
        <v>479</v>
      </c>
      <c r="AB29" s="296" t="s">
        <v>480</v>
      </c>
      <c r="AC29" s="297" t="s">
        <v>478</v>
      </c>
      <c r="AD29" s="295" t="s">
        <v>479</v>
      </c>
      <c r="AE29" s="296" t="s">
        <v>480</v>
      </c>
      <c r="AF29" s="297" t="s">
        <v>478</v>
      </c>
      <c r="AG29" s="295" t="s">
        <v>479</v>
      </c>
      <c r="AH29" s="296" t="s">
        <v>480</v>
      </c>
      <c r="AI29" s="297" t="s">
        <v>478</v>
      </c>
      <c r="AJ29" s="295" t="s">
        <v>479</v>
      </c>
      <c r="AK29" s="296" t="s">
        <v>480</v>
      </c>
      <c r="AL29" s="297" t="s">
        <v>478</v>
      </c>
      <c r="AM29" s="295" t="s">
        <v>479</v>
      </c>
      <c r="AN29" s="298" t="s">
        <v>480</v>
      </c>
      <c r="AO29" s="1005"/>
      <c r="AP29" s="1005"/>
      <c r="AQ29" s="1005"/>
    </row>
    <row r="30" spans="1:43" ht="33.950000000000003" customHeight="1">
      <c r="A30" s="335"/>
      <c r="B30" s="327"/>
      <c r="C30" s="336"/>
      <c r="D30" s="299" t="s">
        <v>662</v>
      </c>
      <c r="E30" s="300"/>
      <c r="F30" s="301"/>
      <c r="G30" s="302"/>
      <c r="H30" s="303"/>
      <c r="I30" s="300"/>
      <c r="J30" s="302"/>
      <c r="K30" s="303"/>
      <c r="L30" s="301"/>
      <c r="M30" s="302"/>
      <c r="N30" s="303"/>
      <c r="O30" s="301"/>
      <c r="P30" s="302"/>
      <c r="Q30" s="303"/>
      <c r="R30" s="301"/>
      <c r="S30" s="302"/>
      <c r="T30" s="303"/>
      <c r="U30" s="301"/>
      <c r="V30" s="302"/>
      <c r="W30" s="303"/>
      <c r="X30" s="301"/>
      <c r="Y30" s="302"/>
      <c r="Z30" s="303"/>
      <c r="AA30" s="301"/>
      <c r="AB30" s="302"/>
      <c r="AC30" s="303"/>
      <c r="AD30" s="301"/>
      <c r="AE30" s="302"/>
      <c r="AF30" s="303"/>
      <c r="AG30" s="301"/>
      <c r="AH30" s="302"/>
      <c r="AI30" s="303"/>
      <c r="AJ30" s="301"/>
      <c r="AK30" s="302"/>
      <c r="AL30" s="303"/>
      <c r="AM30" s="301"/>
      <c r="AN30" s="304"/>
      <c r="AO30" s="305"/>
      <c r="AP30" s="305"/>
      <c r="AQ30" s="337"/>
    </row>
    <row r="31" spans="1:43" ht="33.950000000000003" customHeight="1">
      <c r="A31" s="338"/>
      <c r="B31" s="339"/>
      <c r="C31" s="339"/>
      <c r="D31" s="306" t="s">
        <v>662</v>
      </c>
      <c r="E31" s="307"/>
      <c r="F31" s="308"/>
      <c r="G31" s="309"/>
      <c r="H31" s="310"/>
      <c r="I31" s="307"/>
      <c r="J31" s="309"/>
      <c r="K31" s="310"/>
      <c r="L31" s="308"/>
      <c r="M31" s="309"/>
      <c r="N31" s="310"/>
      <c r="O31" s="308"/>
      <c r="P31" s="309"/>
      <c r="Q31" s="310"/>
      <c r="R31" s="308"/>
      <c r="S31" s="309"/>
      <c r="T31" s="310"/>
      <c r="U31" s="308"/>
      <c r="V31" s="309"/>
      <c r="W31" s="310"/>
      <c r="X31" s="308"/>
      <c r="Y31" s="309"/>
      <c r="Z31" s="310"/>
      <c r="AA31" s="308"/>
      <c r="AB31" s="309"/>
      <c r="AC31" s="310"/>
      <c r="AD31" s="308"/>
      <c r="AE31" s="309"/>
      <c r="AF31" s="310"/>
      <c r="AG31" s="311"/>
      <c r="AH31" s="312"/>
      <c r="AI31" s="313"/>
      <c r="AJ31" s="311"/>
      <c r="AK31" s="312"/>
      <c r="AL31" s="313"/>
      <c r="AM31" s="311"/>
      <c r="AN31" s="314"/>
      <c r="AO31" s="315"/>
      <c r="AP31" s="315"/>
      <c r="AQ31" s="340"/>
    </row>
    <row r="32" spans="1:43" ht="33.950000000000003" customHeight="1">
      <c r="A32" s="1014"/>
      <c r="B32" s="1019"/>
      <c r="C32" s="1019"/>
      <c r="D32" s="306" t="s">
        <v>662</v>
      </c>
      <c r="E32" s="307"/>
      <c r="F32" s="308"/>
      <c r="G32" s="309"/>
      <c r="H32" s="310"/>
      <c r="I32" s="307"/>
      <c r="J32" s="309"/>
      <c r="K32" s="310"/>
      <c r="L32" s="308"/>
      <c r="M32" s="309"/>
      <c r="N32" s="310"/>
      <c r="O32" s="308"/>
      <c r="P32" s="309"/>
      <c r="Q32" s="310"/>
      <c r="R32" s="308"/>
      <c r="S32" s="309"/>
      <c r="T32" s="310"/>
      <c r="U32" s="308"/>
      <c r="V32" s="309"/>
      <c r="W32" s="313"/>
      <c r="X32" s="311"/>
      <c r="Y32" s="312"/>
      <c r="Z32" s="313"/>
      <c r="AA32" s="311"/>
      <c r="AB32" s="312"/>
      <c r="AC32" s="313"/>
      <c r="AD32" s="311"/>
      <c r="AE32" s="312"/>
      <c r="AF32" s="313"/>
      <c r="AG32" s="311"/>
      <c r="AH32" s="312"/>
      <c r="AI32" s="313"/>
      <c r="AJ32" s="311"/>
      <c r="AK32" s="312"/>
      <c r="AL32" s="313"/>
      <c r="AM32" s="311"/>
      <c r="AN32" s="314"/>
      <c r="AO32" s="315"/>
      <c r="AP32" s="315"/>
      <c r="AQ32" s="1021"/>
    </row>
    <row r="33" spans="1:43" ht="33.950000000000003" customHeight="1">
      <c r="A33" s="1015"/>
      <c r="B33" s="1010"/>
      <c r="C33" s="1010"/>
      <c r="D33" s="306" t="s">
        <v>662</v>
      </c>
      <c r="E33" s="316"/>
      <c r="F33" s="311"/>
      <c r="G33" s="309"/>
      <c r="H33" s="310"/>
      <c r="I33" s="307"/>
      <c r="J33" s="309"/>
      <c r="K33" s="310"/>
      <c r="L33" s="308"/>
      <c r="M33" s="309"/>
      <c r="N33" s="310"/>
      <c r="O33" s="308"/>
      <c r="P33" s="309"/>
      <c r="Q33" s="310"/>
      <c r="R33" s="308"/>
      <c r="S33" s="309"/>
      <c r="T33" s="310"/>
      <c r="U33" s="308"/>
      <c r="V33" s="309"/>
      <c r="W33" s="313"/>
      <c r="X33" s="311"/>
      <c r="Y33" s="312"/>
      <c r="Z33" s="313"/>
      <c r="AA33" s="311"/>
      <c r="AB33" s="312"/>
      <c r="AC33" s="313"/>
      <c r="AD33" s="311"/>
      <c r="AE33" s="312"/>
      <c r="AF33" s="313"/>
      <c r="AG33" s="311"/>
      <c r="AH33" s="312"/>
      <c r="AI33" s="313"/>
      <c r="AJ33" s="311"/>
      <c r="AK33" s="312"/>
      <c r="AL33" s="313"/>
      <c r="AM33" s="311"/>
      <c r="AN33" s="314"/>
      <c r="AO33" s="315"/>
      <c r="AP33" s="315"/>
      <c r="AQ33" s="1022"/>
    </row>
    <row r="34" spans="1:43" ht="33.950000000000003" customHeight="1" thickBot="1">
      <c r="A34" s="1016"/>
      <c r="B34" s="1011"/>
      <c r="C34" s="1011"/>
      <c r="D34" s="332" t="s">
        <v>662</v>
      </c>
      <c r="E34" s="318"/>
      <c r="F34" s="319"/>
      <c r="G34" s="320"/>
      <c r="H34" s="321"/>
      <c r="I34" s="322"/>
      <c r="J34" s="320"/>
      <c r="K34" s="321"/>
      <c r="L34" s="319"/>
      <c r="M34" s="320"/>
      <c r="N34" s="321"/>
      <c r="O34" s="319"/>
      <c r="P34" s="320"/>
      <c r="Q34" s="321"/>
      <c r="R34" s="319"/>
      <c r="S34" s="320"/>
      <c r="T34" s="321"/>
      <c r="U34" s="319"/>
      <c r="V34" s="320"/>
      <c r="W34" s="321"/>
      <c r="X34" s="319"/>
      <c r="Y34" s="320"/>
      <c r="Z34" s="321"/>
      <c r="AA34" s="319"/>
      <c r="AB34" s="320"/>
      <c r="AC34" s="321"/>
      <c r="AD34" s="319"/>
      <c r="AE34" s="320"/>
      <c r="AF34" s="321"/>
      <c r="AG34" s="319"/>
      <c r="AH34" s="320"/>
      <c r="AI34" s="321"/>
      <c r="AJ34" s="319"/>
      <c r="AK34" s="320"/>
      <c r="AL34" s="321"/>
      <c r="AM34" s="319"/>
      <c r="AN34" s="323"/>
      <c r="AO34" s="324"/>
      <c r="AP34" s="324"/>
      <c r="AQ34" s="1005"/>
    </row>
    <row r="35" spans="1:43" ht="33.950000000000003" customHeight="1" thickBot="1">
      <c r="A35" s="334"/>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44"/>
      <c r="AP35" s="344"/>
      <c r="AQ35" s="334"/>
    </row>
    <row r="36" spans="1:43" ht="33.950000000000003" customHeight="1">
      <c r="A36" s="994" t="s">
        <v>472</v>
      </c>
      <c r="B36" s="996" t="s">
        <v>75</v>
      </c>
      <c r="C36" s="998" t="s">
        <v>473</v>
      </c>
      <c r="D36" s="999" t="s">
        <v>474</v>
      </c>
      <c r="E36" s="290"/>
      <c r="F36" s="290">
        <v>1</v>
      </c>
      <c r="G36" s="291"/>
      <c r="H36" s="292"/>
      <c r="I36" s="290">
        <v>2</v>
      </c>
      <c r="J36" s="291"/>
      <c r="K36" s="292"/>
      <c r="L36" s="290">
        <v>3</v>
      </c>
      <c r="M36" s="291"/>
      <c r="N36" s="292"/>
      <c r="O36" s="290">
        <v>4</v>
      </c>
      <c r="P36" s="291"/>
      <c r="Q36" s="292"/>
      <c r="R36" s="290">
        <v>5</v>
      </c>
      <c r="S36" s="291"/>
      <c r="T36" s="292"/>
      <c r="U36" s="290">
        <v>6</v>
      </c>
      <c r="V36" s="291"/>
      <c r="W36" s="292"/>
      <c r="X36" s="290">
        <v>7</v>
      </c>
      <c r="Y36" s="291"/>
      <c r="Z36" s="292"/>
      <c r="AA36" s="290">
        <v>8</v>
      </c>
      <c r="AB36" s="291"/>
      <c r="AC36" s="292"/>
      <c r="AD36" s="290">
        <v>9</v>
      </c>
      <c r="AE36" s="291"/>
      <c r="AF36" s="1001">
        <v>10</v>
      </c>
      <c r="AG36" s="1002"/>
      <c r="AH36" s="1003"/>
      <c r="AI36" s="292"/>
      <c r="AJ36" s="290">
        <v>11</v>
      </c>
      <c r="AK36" s="291"/>
      <c r="AL36" s="292"/>
      <c r="AM36" s="290">
        <v>12</v>
      </c>
      <c r="AN36" s="293"/>
      <c r="AO36" s="1004" t="s">
        <v>475</v>
      </c>
      <c r="AP36" s="1004" t="s">
        <v>476</v>
      </c>
      <c r="AQ36" s="1006" t="s">
        <v>477</v>
      </c>
    </row>
    <row r="37" spans="1:43" ht="33.950000000000003" customHeight="1" thickBot="1">
      <c r="A37" s="995"/>
      <c r="B37" s="997"/>
      <c r="C37" s="997"/>
      <c r="D37" s="1000"/>
      <c r="E37" s="294" t="s">
        <v>478</v>
      </c>
      <c r="F37" s="295" t="s">
        <v>479</v>
      </c>
      <c r="G37" s="296" t="s">
        <v>480</v>
      </c>
      <c r="H37" s="297" t="s">
        <v>478</v>
      </c>
      <c r="I37" s="294" t="s">
        <v>479</v>
      </c>
      <c r="J37" s="296" t="s">
        <v>480</v>
      </c>
      <c r="K37" s="297" t="s">
        <v>478</v>
      </c>
      <c r="L37" s="295" t="s">
        <v>479</v>
      </c>
      <c r="M37" s="296" t="s">
        <v>480</v>
      </c>
      <c r="N37" s="297" t="s">
        <v>478</v>
      </c>
      <c r="O37" s="295" t="s">
        <v>479</v>
      </c>
      <c r="P37" s="296" t="s">
        <v>480</v>
      </c>
      <c r="Q37" s="297" t="s">
        <v>478</v>
      </c>
      <c r="R37" s="295" t="s">
        <v>479</v>
      </c>
      <c r="S37" s="296" t="s">
        <v>480</v>
      </c>
      <c r="T37" s="297" t="s">
        <v>478</v>
      </c>
      <c r="U37" s="295" t="s">
        <v>479</v>
      </c>
      <c r="V37" s="296" t="s">
        <v>480</v>
      </c>
      <c r="W37" s="297" t="s">
        <v>478</v>
      </c>
      <c r="X37" s="295" t="s">
        <v>479</v>
      </c>
      <c r="Y37" s="296" t="s">
        <v>480</v>
      </c>
      <c r="Z37" s="297" t="s">
        <v>478</v>
      </c>
      <c r="AA37" s="295" t="s">
        <v>479</v>
      </c>
      <c r="AB37" s="296" t="s">
        <v>480</v>
      </c>
      <c r="AC37" s="297" t="s">
        <v>478</v>
      </c>
      <c r="AD37" s="295" t="s">
        <v>479</v>
      </c>
      <c r="AE37" s="296" t="s">
        <v>480</v>
      </c>
      <c r="AF37" s="297" t="s">
        <v>478</v>
      </c>
      <c r="AG37" s="295" t="s">
        <v>479</v>
      </c>
      <c r="AH37" s="296" t="s">
        <v>480</v>
      </c>
      <c r="AI37" s="297" t="s">
        <v>478</v>
      </c>
      <c r="AJ37" s="295" t="s">
        <v>479</v>
      </c>
      <c r="AK37" s="296" t="s">
        <v>480</v>
      </c>
      <c r="AL37" s="297" t="s">
        <v>478</v>
      </c>
      <c r="AM37" s="295" t="s">
        <v>479</v>
      </c>
      <c r="AN37" s="298" t="s">
        <v>480</v>
      </c>
      <c r="AO37" s="1005"/>
      <c r="AP37" s="1005"/>
      <c r="AQ37" s="1005"/>
    </row>
    <row r="38" spans="1:43" ht="33.950000000000003" customHeight="1">
      <c r="A38" s="335"/>
      <c r="B38" s="327"/>
      <c r="C38" s="336"/>
      <c r="D38" s="299" t="s">
        <v>662</v>
      </c>
      <c r="E38" s="300"/>
      <c r="F38" s="301"/>
      <c r="G38" s="302"/>
      <c r="H38" s="303"/>
      <c r="I38" s="300"/>
      <c r="J38" s="302"/>
      <c r="K38" s="303"/>
      <c r="L38" s="301"/>
      <c r="M38" s="302"/>
      <c r="N38" s="303"/>
      <c r="O38" s="301"/>
      <c r="P38" s="302"/>
      <c r="Q38" s="303"/>
      <c r="R38" s="301"/>
      <c r="S38" s="302"/>
      <c r="T38" s="303"/>
      <c r="U38" s="301"/>
      <c r="V38" s="302"/>
      <c r="W38" s="303"/>
      <c r="X38" s="301"/>
      <c r="Y38" s="302"/>
      <c r="Z38" s="303"/>
      <c r="AA38" s="301"/>
      <c r="AB38" s="302"/>
      <c r="AC38" s="303"/>
      <c r="AD38" s="301"/>
      <c r="AE38" s="302"/>
      <c r="AF38" s="303"/>
      <c r="AG38" s="301"/>
      <c r="AH38" s="302"/>
      <c r="AI38" s="303"/>
      <c r="AJ38" s="301"/>
      <c r="AK38" s="302"/>
      <c r="AL38" s="303"/>
      <c r="AM38" s="301"/>
      <c r="AN38" s="304"/>
      <c r="AO38" s="305"/>
      <c r="AP38" s="305"/>
      <c r="AQ38" s="337"/>
    </row>
    <row r="39" spans="1:43" ht="33.950000000000003" customHeight="1">
      <c r="A39" s="338"/>
      <c r="B39" s="339"/>
      <c r="C39" s="339"/>
      <c r="D39" s="306" t="s">
        <v>662</v>
      </c>
      <c r="E39" s="307"/>
      <c r="F39" s="308"/>
      <c r="G39" s="309"/>
      <c r="H39" s="310"/>
      <c r="I39" s="307"/>
      <c r="J39" s="309"/>
      <c r="K39" s="310"/>
      <c r="L39" s="308"/>
      <c r="M39" s="309"/>
      <c r="N39" s="310"/>
      <c r="O39" s="308"/>
      <c r="P39" s="309"/>
      <c r="Q39" s="310"/>
      <c r="R39" s="308"/>
      <c r="S39" s="309"/>
      <c r="T39" s="310"/>
      <c r="U39" s="308"/>
      <c r="V39" s="309"/>
      <c r="W39" s="310"/>
      <c r="X39" s="308"/>
      <c r="Y39" s="309"/>
      <c r="Z39" s="310"/>
      <c r="AA39" s="308"/>
      <c r="AB39" s="309"/>
      <c r="AC39" s="310"/>
      <c r="AD39" s="308"/>
      <c r="AE39" s="309"/>
      <c r="AF39" s="310"/>
      <c r="AG39" s="311"/>
      <c r="AH39" s="312"/>
      <c r="AI39" s="313"/>
      <c r="AJ39" s="311"/>
      <c r="AK39" s="312"/>
      <c r="AL39" s="313"/>
      <c r="AM39" s="311"/>
      <c r="AN39" s="314"/>
      <c r="AO39" s="315"/>
      <c r="AP39" s="315"/>
      <c r="AQ39" s="340"/>
    </row>
    <row r="40" spans="1:43" ht="33.950000000000003" customHeight="1">
      <c r="A40" s="1014"/>
      <c r="B40" s="1019"/>
      <c r="C40" s="1019"/>
      <c r="D40" s="306" t="s">
        <v>662</v>
      </c>
      <c r="E40" s="307"/>
      <c r="F40" s="308"/>
      <c r="G40" s="309"/>
      <c r="H40" s="310"/>
      <c r="I40" s="307"/>
      <c r="J40" s="309"/>
      <c r="K40" s="310"/>
      <c r="L40" s="308"/>
      <c r="M40" s="309"/>
      <c r="N40" s="310"/>
      <c r="O40" s="308"/>
      <c r="P40" s="309"/>
      <c r="Q40" s="310"/>
      <c r="R40" s="308"/>
      <c r="S40" s="309"/>
      <c r="T40" s="310"/>
      <c r="U40" s="308"/>
      <c r="V40" s="309"/>
      <c r="W40" s="313"/>
      <c r="X40" s="311"/>
      <c r="Y40" s="312"/>
      <c r="Z40" s="313"/>
      <c r="AA40" s="311"/>
      <c r="AB40" s="312"/>
      <c r="AC40" s="313"/>
      <c r="AD40" s="311"/>
      <c r="AE40" s="312"/>
      <c r="AF40" s="313"/>
      <c r="AG40" s="311"/>
      <c r="AH40" s="312"/>
      <c r="AI40" s="313"/>
      <c r="AJ40" s="311"/>
      <c r="AK40" s="312"/>
      <c r="AL40" s="313"/>
      <c r="AM40" s="311"/>
      <c r="AN40" s="314"/>
      <c r="AO40" s="315"/>
      <c r="AP40" s="315"/>
      <c r="AQ40" s="345"/>
    </row>
    <row r="41" spans="1:43" ht="33.950000000000003" customHeight="1">
      <c r="A41" s="1015"/>
      <c r="B41" s="1010"/>
      <c r="C41" s="1010"/>
      <c r="D41" s="306" t="s">
        <v>662</v>
      </c>
      <c r="E41" s="316"/>
      <c r="F41" s="311"/>
      <c r="G41" s="309"/>
      <c r="H41" s="310"/>
      <c r="I41" s="307"/>
      <c r="J41" s="309"/>
      <c r="K41" s="310"/>
      <c r="L41" s="308"/>
      <c r="M41" s="309"/>
      <c r="N41" s="310"/>
      <c r="O41" s="308"/>
      <c r="P41" s="309"/>
      <c r="Q41" s="310"/>
      <c r="R41" s="308"/>
      <c r="S41" s="309"/>
      <c r="T41" s="310"/>
      <c r="U41" s="308"/>
      <c r="V41" s="309"/>
      <c r="W41" s="313"/>
      <c r="X41" s="311"/>
      <c r="Y41" s="312"/>
      <c r="Z41" s="313"/>
      <c r="AA41" s="311"/>
      <c r="AB41" s="312"/>
      <c r="AC41" s="313"/>
      <c r="AD41" s="311"/>
      <c r="AE41" s="312"/>
      <c r="AF41" s="313"/>
      <c r="AG41" s="311"/>
      <c r="AH41" s="312"/>
      <c r="AI41" s="313"/>
      <c r="AJ41" s="311"/>
      <c r="AK41" s="312"/>
      <c r="AL41" s="313"/>
      <c r="AM41" s="311"/>
      <c r="AN41" s="314"/>
      <c r="AO41" s="315"/>
      <c r="AP41" s="315"/>
      <c r="AQ41" s="1022"/>
    </row>
    <row r="42" spans="1:43" ht="33.950000000000003" customHeight="1" thickBot="1">
      <c r="A42" s="1016"/>
      <c r="B42" s="1011"/>
      <c r="C42" s="1011"/>
      <c r="D42" s="332" t="s">
        <v>662</v>
      </c>
      <c r="E42" s="318"/>
      <c r="F42" s="319"/>
      <c r="G42" s="320"/>
      <c r="H42" s="321"/>
      <c r="I42" s="322"/>
      <c r="J42" s="320"/>
      <c r="K42" s="321"/>
      <c r="L42" s="319"/>
      <c r="M42" s="320"/>
      <c r="N42" s="321"/>
      <c r="O42" s="319"/>
      <c r="P42" s="320"/>
      <c r="Q42" s="321"/>
      <c r="R42" s="319"/>
      <c r="S42" s="320"/>
      <c r="T42" s="321"/>
      <c r="U42" s="319"/>
      <c r="V42" s="320"/>
      <c r="W42" s="321"/>
      <c r="X42" s="319"/>
      <c r="Y42" s="320"/>
      <c r="Z42" s="321"/>
      <c r="AA42" s="319"/>
      <c r="AB42" s="320"/>
      <c r="AC42" s="321"/>
      <c r="AD42" s="319"/>
      <c r="AE42" s="320"/>
      <c r="AF42" s="321"/>
      <c r="AG42" s="319"/>
      <c r="AH42" s="320"/>
      <c r="AI42" s="321"/>
      <c r="AJ42" s="319"/>
      <c r="AK42" s="320"/>
      <c r="AL42" s="321"/>
      <c r="AM42" s="319"/>
      <c r="AN42" s="323"/>
      <c r="AO42" s="324"/>
      <c r="AP42" s="324"/>
      <c r="AQ42" s="1005"/>
    </row>
    <row r="43" spans="1:43" ht="33.950000000000003" customHeight="1" thickBot="1">
      <c r="D43" s="334"/>
    </row>
    <row r="44" spans="1:43" ht="33.950000000000003" customHeight="1">
      <c r="A44" s="994" t="s">
        <v>472</v>
      </c>
      <c r="B44" s="996" t="s">
        <v>75</v>
      </c>
      <c r="C44" s="998" t="s">
        <v>473</v>
      </c>
      <c r="D44" s="999" t="s">
        <v>474</v>
      </c>
      <c r="E44" s="290"/>
      <c r="F44" s="290">
        <v>1</v>
      </c>
      <c r="G44" s="291"/>
      <c r="H44" s="292"/>
      <c r="I44" s="290">
        <v>2</v>
      </c>
      <c r="J44" s="291"/>
      <c r="K44" s="292"/>
      <c r="L44" s="290">
        <v>3</v>
      </c>
      <c r="M44" s="291"/>
      <c r="N44" s="292"/>
      <c r="O44" s="290">
        <v>4</v>
      </c>
      <c r="P44" s="291"/>
      <c r="Q44" s="292"/>
      <c r="R44" s="290">
        <v>5</v>
      </c>
      <c r="S44" s="291"/>
      <c r="T44" s="292"/>
      <c r="U44" s="290">
        <v>6</v>
      </c>
      <c r="V44" s="291"/>
      <c r="W44" s="292"/>
      <c r="X44" s="290">
        <v>7</v>
      </c>
      <c r="Y44" s="291"/>
      <c r="Z44" s="292"/>
      <c r="AA44" s="290">
        <v>8</v>
      </c>
      <c r="AB44" s="291"/>
      <c r="AC44" s="292"/>
      <c r="AD44" s="290">
        <v>9</v>
      </c>
      <c r="AE44" s="291"/>
      <c r="AF44" s="1001">
        <v>10</v>
      </c>
      <c r="AG44" s="1002"/>
      <c r="AH44" s="1003"/>
      <c r="AI44" s="292"/>
      <c r="AJ44" s="290">
        <v>11</v>
      </c>
      <c r="AK44" s="291"/>
      <c r="AL44" s="292"/>
      <c r="AM44" s="290">
        <v>12</v>
      </c>
      <c r="AN44" s="293"/>
      <c r="AO44" s="1004" t="s">
        <v>475</v>
      </c>
      <c r="AP44" s="1004" t="s">
        <v>476</v>
      </c>
      <c r="AQ44" s="1006" t="s">
        <v>477</v>
      </c>
    </row>
    <row r="45" spans="1:43" ht="33.950000000000003" customHeight="1" thickBot="1">
      <c r="A45" s="995"/>
      <c r="B45" s="997"/>
      <c r="C45" s="997"/>
      <c r="D45" s="1000"/>
      <c r="E45" s="294" t="s">
        <v>478</v>
      </c>
      <c r="F45" s="295" t="s">
        <v>479</v>
      </c>
      <c r="G45" s="296" t="s">
        <v>480</v>
      </c>
      <c r="H45" s="297" t="s">
        <v>478</v>
      </c>
      <c r="I45" s="294" t="s">
        <v>479</v>
      </c>
      <c r="J45" s="296" t="s">
        <v>480</v>
      </c>
      <c r="K45" s="297" t="s">
        <v>478</v>
      </c>
      <c r="L45" s="295" t="s">
        <v>479</v>
      </c>
      <c r="M45" s="296" t="s">
        <v>480</v>
      </c>
      <c r="N45" s="297" t="s">
        <v>478</v>
      </c>
      <c r="O45" s="295" t="s">
        <v>479</v>
      </c>
      <c r="P45" s="296" t="s">
        <v>480</v>
      </c>
      <c r="Q45" s="297" t="s">
        <v>478</v>
      </c>
      <c r="R45" s="295" t="s">
        <v>479</v>
      </c>
      <c r="S45" s="296" t="s">
        <v>480</v>
      </c>
      <c r="T45" s="297" t="s">
        <v>478</v>
      </c>
      <c r="U45" s="295" t="s">
        <v>479</v>
      </c>
      <c r="V45" s="296" t="s">
        <v>480</v>
      </c>
      <c r="W45" s="297" t="s">
        <v>478</v>
      </c>
      <c r="X45" s="295" t="s">
        <v>479</v>
      </c>
      <c r="Y45" s="296" t="s">
        <v>480</v>
      </c>
      <c r="Z45" s="297" t="s">
        <v>478</v>
      </c>
      <c r="AA45" s="295" t="s">
        <v>479</v>
      </c>
      <c r="AB45" s="296" t="s">
        <v>480</v>
      </c>
      <c r="AC45" s="297" t="s">
        <v>478</v>
      </c>
      <c r="AD45" s="295" t="s">
        <v>479</v>
      </c>
      <c r="AE45" s="296" t="s">
        <v>480</v>
      </c>
      <c r="AF45" s="297" t="s">
        <v>478</v>
      </c>
      <c r="AG45" s="295" t="s">
        <v>479</v>
      </c>
      <c r="AH45" s="296" t="s">
        <v>480</v>
      </c>
      <c r="AI45" s="297" t="s">
        <v>478</v>
      </c>
      <c r="AJ45" s="295" t="s">
        <v>479</v>
      </c>
      <c r="AK45" s="296" t="s">
        <v>480</v>
      </c>
      <c r="AL45" s="297" t="s">
        <v>478</v>
      </c>
      <c r="AM45" s="295" t="s">
        <v>479</v>
      </c>
      <c r="AN45" s="298" t="s">
        <v>480</v>
      </c>
      <c r="AO45" s="1005"/>
      <c r="AP45" s="1005"/>
      <c r="AQ45" s="1005"/>
    </row>
    <row r="46" spans="1:43" ht="33.950000000000003" customHeight="1">
      <c r="A46" s="335"/>
      <c r="B46" s="327"/>
      <c r="C46" s="336"/>
      <c r="D46" s="299" t="s">
        <v>662</v>
      </c>
      <c r="E46" s="300"/>
      <c r="F46" s="301"/>
      <c r="G46" s="302"/>
      <c r="H46" s="303"/>
      <c r="I46" s="300"/>
      <c r="J46" s="302"/>
      <c r="K46" s="303"/>
      <c r="L46" s="301"/>
      <c r="M46" s="302"/>
      <c r="N46" s="303"/>
      <c r="O46" s="301"/>
      <c r="P46" s="302"/>
      <c r="Q46" s="303"/>
      <c r="R46" s="301"/>
      <c r="S46" s="302"/>
      <c r="T46" s="303"/>
      <c r="U46" s="301"/>
      <c r="V46" s="302"/>
      <c r="W46" s="303"/>
      <c r="X46" s="301"/>
      <c r="Y46" s="302"/>
      <c r="Z46" s="303"/>
      <c r="AA46" s="301"/>
      <c r="AB46" s="302"/>
      <c r="AC46" s="303"/>
      <c r="AD46" s="301"/>
      <c r="AE46" s="302"/>
      <c r="AF46" s="303"/>
      <c r="AG46" s="301"/>
      <c r="AH46" s="302"/>
      <c r="AI46" s="303"/>
      <c r="AJ46" s="301"/>
      <c r="AK46" s="302"/>
      <c r="AL46" s="303"/>
      <c r="AM46" s="301"/>
      <c r="AN46" s="304"/>
      <c r="AO46" s="305"/>
      <c r="AP46" s="305"/>
      <c r="AQ46" s="337"/>
    </row>
    <row r="47" spans="1:43" ht="33.950000000000003" customHeight="1">
      <c r="A47" s="338"/>
      <c r="B47" s="339"/>
      <c r="C47" s="339"/>
      <c r="D47" s="306" t="s">
        <v>662</v>
      </c>
      <c r="E47" s="307"/>
      <c r="F47" s="308"/>
      <c r="G47" s="309"/>
      <c r="H47" s="310"/>
      <c r="I47" s="307"/>
      <c r="J47" s="309"/>
      <c r="K47" s="310"/>
      <c r="L47" s="308"/>
      <c r="M47" s="309"/>
      <c r="N47" s="310"/>
      <c r="O47" s="308"/>
      <c r="P47" s="309"/>
      <c r="Q47" s="310"/>
      <c r="R47" s="308"/>
      <c r="S47" s="309"/>
      <c r="T47" s="310"/>
      <c r="U47" s="308"/>
      <c r="V47" s="309"/>
      <c r="W47" s="310"/>
      <c r="X47" s="308"/>
      <c r="Y47" s="309"/>
      <c r="Z47" s="310"/>
      <c r="AA47" s="308"/>
      <c r="AB47" s="309"/>
      <c r="AC47" s="310"/>
      <c r="AD47" s="308"/>
      <c r="AE47" s="309"/>
      <c r="AF47" s="310"/>
      <c r="AG47" s="311"/>
      <c r="AH47" s="312"/>
      <c r="AI47" s="313"/>
      <c r="AJ47" s="311"/>
      <c r="AK47" s="312"/>
      <c r="AL47" s="313"/>
      <c r="AM47" s="311"/>
      <c r="AN47" s="314"/>
      <c r="AO47" s="315"/>
      <c r="AP47" s="315"/>
      <c r="AQ47" s="340"/>
    </row>
    <row r="48" spans="1:43" ht="33.950000000000003" customHeight="1">
      <c r="A48" s="1014"/>
      <c r="B48" s="1019"/>
      <c r="C48" s="1017"/>
      <c r="D48" s="306" t="s">
        <v>662</v>
      </c>
      <c r="E48" s="307"/>
      <c r="F48" s="308"/>
      <c r="G48" s="309"/>
      <c r="H48" s="310"/>
      <c r="I48" s="307"/>
      <c r="J48" s="309"/>
      <c r="K48" s="310"/>
      <c r="L48" s="308"/>
      <c r="M48" s="309"/>
      <c r="N48" s="310"/>
      <c r="O48" s="308"/>
      <c r="P48" s="309"/>
      <c r="Q48" s="310"/>
      <c r="R48" s="308"/>
      <c r="S48" s="309"/>
      <c r="T48" s="310"/>
      <c r="U48" s="308"/>
      <c r="V48" s="309"/>
      <c r="W48" s="313"/>
      <c r="X48" s="311"/>
      <c r="Y48" s="312"/>
      <c r="Z48" s="313"/>
      <c r="AA48" s="311"/>
      <c r="AB48" s="312"/>
      <c r="AC48" s="313"/>
      <c r="AD48" s="311"/>
      <c r="AE48" s="312"/>
      <c r="AF48" s="313"/>
      <c r="AG48" s="311"/>
      <c r="AH48" s="312"/>
      <c r="AI48" s="313"/>
      <c r="AJ48" s="311"/>
      <c r="AK48" s="312"/>
      <c r="AL48" s="313"/>
      <c r="AM48" s="311"/>
      <c r="AN48" s="314"/>
      <c r="AO48" s="315"/>
      <c r="AP48" s="315"/>
      <c r="AQ48" s="1021"/>
    </row>
    <row r="49" spans="1:43" ht="33.950000000000003" customHeight="1">
      <c r="A49" s="1015"/>
      <c r="B49" s="1010"/>
      <c r="C49" s="1009"/>
      <c r="D49" s="306" t="s">
        <v>662</v>
      </c>
      <c r="E49" s="316"/>
      <c r="F49" s="311"/>
      <c r="G49" s="312"/>
      <c r="H49" s="313"/>
      <c r="I49" s="307"/>
      <c r="J49" s="309"/>
      <c r="K49" s="310"/>
      <c r="L49" s="308"/>
      <c r="M49" s="309"/>
      <c r="N49" s="310"/>
      <c r="O49" s="308"/>
      <c r="P49" s="309"/>
      <c r="Q49" s="310"/>
      <c r="R49" s="308"/>
      <c r="S49" s="309"/>
      <c r="T49" s="310"/>
      <c r="U49" s="308"/>
      <c r="V49" s="309"/>
      <c r="W49" s="313"/>
      <c r="X49" s="311"/>
      <c r="Y49" s="312"/>
      <c r="Z49" s="313"/>
      <c r="AA49" s="311"/>
      <c r="AB49" s="312"/>
      <c r="AC49" s="313"/>
      <c r="AD49" s="311"/>
      <c r="AE49" s="312"/>
      <c r="AF49" s="313"/>
      <c r="AG49" s="311"/>
      <c r="AH49" s="312"/>
      <c r="AI49" s="313"/>
      <c r="AJ49" s="311"/>
      <c r="AK49" s="312"/>
      <c r="AL49" s="313"/>
      <c r="AM49" s="311"/>
      <c r="AN49" s="314"/>
      <c r="AO49" s="315"/>
      <c r="AP49" s="315"/>
      <c r="AQ49" s="1022"/>
    </row>
    <row r="50" spans="1:43" ht="33.950000000000003" customHeight="1" thickBot="1">
      <c r="A50" s="1016"/>
      <c r="B50" s="1011"/>
      <c r="C50" s="997"/>
      <c r="D50" s="332" t="s">
        <v>662</v>
      </c>
      <c r="E50" s="318"/>
      <c r="F50" s="319"/>
      <c r="G50" s="320"/>
      <c r="H50" s="321"/>
      <c r="I50" s="322"/>
      <c r="J50" s="320"/>
      <c r="K50" s="321"/>
      <c r="L50" s="319"/>
      <c r="M50" s="320"/>
      <c r="N50" s="321"/>
      <c r="O50" s="319"/>
      <c r="P50" s="320"/>
      <c r="Q50" s="321"/>
      <c r="R50" s="319"/>
      <c r="S50" s="320"/>
      <c r="T50" s="321"/>
      <c r="U50" s="319"/>
      <c r="V50" s="320"/>
      <c r="W50" s="321"/>
      <c r="X50" s="319"/>
      <c r="Y50" s="320"/>
      <c r="Z50" s="321"/>
      <c r="AA50" s="319"/>
      <c r="AB50" s="320"/>
      <c r="AC50" s="321"/>
      <c r="AD50" s="319"/>
      <c r="AE50" s="320"/>
      <c r="AF50" s="321"/>
      <c r="AG50" s="319"/>
      <c r="AH50" s="320"/>
      <c r="AI50" s="321"/>
      <c r="AJ50" s="319"/>
      <c r="AK50" s="320"/>
      <c r="AL50" s="321"/>
      <c r="AM50" s="319"/>
      <c r="AN50" s="323"/>
      <c r="AO50" s="324"/>
      <c r="AP50" s="324"/>
      <c r="AQ50" s="1005"/>
    </row>
  </sheetData>
  <mergeCells count="77">
    <mergeCell ref="AP44:AP45"/>
    <mergeCell ref="AQ44:AQ45"/>
    <mergeCell ref="A48:A50"/>
    <mergeCell ref="B48:B50"/>
    <mergeCell ref="C48:C50"/>
    <mergeCell ref="AQ48:AQ50"/>
    <mergeCell ref="A44:A45"/>
    <mergeCell ref="B44:B45"/>
    <mergeCell ref="C44:C45"/>
    <mergeCell ref="D44:D45"/>
    <mergeCell ref="AF44:AH44"/>
    <mergeCell ref="AO44:AO45"/>
    <mergeCell ref="AP36:AP37"/>
    <mergeCell ref="AQ36:AQ37"/>
    <mergeCell ref="A40:A42"/>
    <mergeCell ref="B40:B42"/>
    <mergeCell ref="C40:C42"/>
    <mergeCell ref="AQ41:AQ42"/>
    <mergeCell ref="A36:A37"/>
    <mergeCell ref="B36:B37"/>
    <mergeCell ref="C36:C37"/>
    <mergeCell ref="D36:D37"/>
    <mergeCell ref="AF36:AH36"/>
    <mergeCell ref="AO36:AO37"/>
    <mergeCell ref="AF28:AH28"/>
    <mergeCell ref="AO28:AO29"/>
    <mergeCell ref="AP28:AP29"/>
    <mergeCell ref="AQ28:AQ29"/>
    <mergeCell ref="A32:A34"/>
    <mergeCell ref="B32:B34"/>
    <mergeCell ref="C32:C34"/>
    <mergeCell ref="AQ32:AQ34"/>
    <mergeCell ref="D27:E27"/>
    <mergeCell ref="Q27:U27"/>
    <mergeCell ref="A28:A29"/>
    <mergeCell ref="B28:B29"/>
    <mergeCell ref="C28:C29"/>
    <mergeCell ref="D28:D29"/>
    <mergeCell ref="AP19:AP20"/>
    <mergeCell ref="AQ19:AQ20"/>
    <mergeCell ref="A23:A25"/>
    <mergeCell ref="B23:B25"/>
    <mergeCell ref="C23:C25"/>
    <mergeCell ref="AQ23:AQ25"/>
    <mergeCell ref="A19:A20"/>
    <mergeCell ref="B19:B20"/>
    <mergeCell ref="C19:C20"/>
    <mergeCell ref="D19:D20"/>
    <mergeCell ref="AF19:AH19"/>
    <mergeCell ref="AO19:AO20"/>
    <mergeCell ref="AP11:AP12"/>
    <mergeCell ref="AQ11:AQ12"/>
    <mergeCell ref="A14:A17"/>
    <mergeCell ref="B14:B17"/>
    <mergeCell ref="C14:C17"/>
    <mergeCell ref="AQ14:AQ17"/>
    <mergeCell ref="A11:A12"/>
    <mergeCell ref="B11:B12"/>
    <mergeCell ref="C11:C12"/>
    <mergeCell ref="D11:D12"/>
    <mergeCell ref="AF11:AH11"/>
    <mergeCell ref="AO11:AO12"/>
    <mergeCell ref="AF3:AH3"/>
    <mergeCell ref="AO3:AO4"/>
    <mergeCell ref="AP3:AP4"/>
    <mergeCell ref="AQ3:AQ4"/>
    <mergeCell ref="A5:A9"/>
    <mergeCell ref="B5:B9"/>
    <mergeCell ref="C5:C9"/>
    <mergeCell ref="AQ5:AQ9"/>
    <mergeCell ref="D2:E2"/>
    <mergeCell ref="K2:M2"/>
    <mergeCell ref="N2:P2"/>
    <mergeCell ref="A3:A4"/>
    <mergeCell ref="B3:B4"/>
    <mergeCell ref="C3:C4"/>
    <mergeCell ref="D3:D4"/>
  </mergeCells>
  <phoneticPr fontId="5"/>
  <printOptions horizontalCentered="1"/>
  <pageMargins left="0.78740157480314965" right="0.78740157480314965" top="0.78740157480314965" bottom="0.51181102362204722" header="0.11811023622047245" footer="0.27559055118110237"/>
  <pageSetup paperSize="9" scale="52" fitToHeight="2" orientation="landscape" r:id="rId1"/>
  <headerFooter alignWithMargins="0"/>
  <rowBreaks count="1" manualBreakCount="1">
    <brk id="25" max="4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view="pageBreakPreview" topLeftCell="A11" zoomScale="70" zoomScaleNormal="100" zoomScaleSheetLayoutView="70" workbookViewId="0">
      <selection activeCell="D26" sqref="D26:Q26"/>
    </sheetView>
  </sheetViews>
  <sheetFormatPr defaultColWidth="8.875" defaultRowHeight="12.75"/>
  <cols>
    <col min="1" max="1" width="5.625" style="346" customWidth="1"/>
    <col min="2" max="2" width="10.625" style="346" bestFit="1" customWidth="1"/>
    <col min="3" max="13" width="4.375" style="346" customWidth="1"/>
    <col min="14" max="14" width="8.375" style="346" customWidth="1"/>
    <col min="15" max="15" width="2.375" style="346" customWidth="1"/>
    <col min="16" max="16" width="16.375" style="346" customWidth="1"/>
    <col min="17" max="17" width="2.375" style="346" customWidth="1"/>
    <col min="18" max="16384" width="8.875" style="346"/>
  </cols>
  <sheetData>
    <row r="1" spans="2:17" ht="13.5" customHeight="1"/>
    <row r="2" spans="2:17" ht="19.5" customHeight="1">
      <c r="B2" s="347" t="s">
        <v>483</v>
      </c>
      <c r="P2" s="1023" t="s">
        <v>484</v>
      </c>
    </row>
    <row r="3" spans="2:17" ht="17.100000000000001" customHeight="1">
      <c r="B3" s="1026" t="s">
        <v>485</v>
      </c>
      <c r="C3" s="1027"/>
      <c r="P3" s="1024"/>
    </row>
    <row r="4" spans="2:17" ht="14.45" customHeight="1" thickBot="1">
      <c r="B4" s="1028"/>
      <c r="C4" s="1028"/>
      <c r="G4" s="1029" t="s">
        <v>486</v>
      </c>
      <c r="H4" s="1030"/>
      <c r="I4" s="348"/>
      <c r="J4" s="349" t="s">
        <v>487</v>
      </c>
      <c r="K4" s="350"/>
      <c r="L4" s="349" t="s">
        <v>488</v>
      </c>
      <c r="M4" s="350"/>
      <c r="N4" s="351" t="s">
        <v>489</v>
      </c>
      <c r="P4" s="1024"/>
    </row>
    <row r="5" spans="2:17" ht="16.5" customHeight="1">
      <c r="B5" s="352" t="s">
        <v>490</v>
      </c>
      <c r="C5" s="1031"/>
      <c r="D5" s="1032"/>
      <c r="E5" s="1032"/>
      <c r="F5" s="1032"/>
      <c r="G5" s="1032"/>
      <c r="H5" s="1032"/>
      <c r="I5" s="1032"/>
      <c r="J5" s="1032"/>
      <c r="K5" s="1032"/>
      <c r="L5" s="1032"/>
      <c r="M5" s="1032"/>
      <c r="N5" s="1033"/>
      <c r="P5" s="1024"/>
    </row>
    <row r="6" spans="2:17" ht="13.5" customHeight="1">
      <c r="B6" s="353" t="s">
        <v>491</v>
      </c>
      <c r="C6" s="1034"/>
      <c r="D6" s="1035"/>
      <c r="E6" s="1035"/>
      <c r="F6" s="1035"/>
      <c r="G6" s="1035"/>
      <c r="H6" s="1035"/>
      <c r="I6" s="1035"/>
      <c r="J6" s="1035"/>
      <c r="K6" s="1035"/>
      <c r="L6" s="1035"/>
      <c r="M6" s="1035"/>
      <c r="N6" s="1036"/>
      <c r="P6" s="1024"/>
    </row>
    <row r="7" spans="2:17" ht="23.45" customHeight="1">
      <c r="B7" s="354"/>
      <c r="C7" s="1035"/>
      <c r="D7" s="1035"/>
      <c r="E7" s="1035"/>
      <c r="F7" s="1035"/>
      <c r="G7" s="1035"/>
      <c r="H7" s="1035"/>
      <c r="I7" s="1035"/>
      <c r="J7" s="1035"/>
      <c r="K7" s="1035"/>
      <c r="L7" s="1035"/>
      <c r="M7" s="1035"/>
      <c r="N7" s="1037"/>
      <c r="P7" s="1024"/>
    </row>
    <row r="8" spans="2:17" ht="16.5" customHeight="1">
      <c r="B8" s="1038" t="s">
        <v>492</v>
      </c>
      <c r="C8" s="1039"/>
      <c r="D8" s="1042"/>
      <c r="E8" s="1042" t="s">
        <v>493</v>
      </c>
      <c r="F8" s="1043"/>
      <c r="G8" s="1042" t="s">
        <v>494</v>
      </c>
      <c r="H8" s="1042"/>
      <c r="I8" s="1044" t="s">
        <v>495</v>
      </c>
      <c r="J8" s="1045"/>
      <c r="K8" s="1045"/>
      <c r="L8" s="1048"/>
      <c r="M8" s="1042" t="s">
        <v>496</v>
      </c>
      <c r="N8" s="1050" t="s">
        <v>497</v>
      </c>
      <c r="P8" s="1025"/>
    </row>
    <row r="9" spans="2:17" ht="14.1" customHeight="1" thickBot="1">
      <c r="B9" s="1040"/>
      <c r="C9" s="1041"/>
      <c r="D9" s="1041"/>
      <c r="E9" s="1041"/>
      <c r="F9" s="1041"/>
      <c r="G9" s="1041"/>
      <c r="H9" s="1041"/>
      <c r="I9" s="1046"/>
      <c r="J9" s="1047"/>
      <c r="K9" s="1047"/>
      <c r="L9" s="1049"/>
      <c r="M9" s="1041"/>
      <c r="N9" s="1051"/>
    </row>
    <row r="10" spans="2:17" ht="16.5" customHeight="1">
      <c r="B10" s="355" t="s">
        <v>490</v>
      </c>
      <c r="C10" s="1063"/>
      <c r="D10" s="1064"/>
      <c r="E10" s="1064"/>
      <c r="F10" s="1064"/>
      <c r="G10" s="1064"/>
      <c r="H10" s="1064"/>
      <c r="I10" s="1064"/>
      <c r="J10" s="1064"/>
      <c r="K10" s="1064"/>
      <c r="L10" s="1064"/>
      <c r="M10" s="1064"/>
      <c r="N10" s="1060"/>
      <c r="O10" s="1052" t="s">
        <v>498</v>
      </c>
      <c r="P10" s="1032"/>
      <c r="Q10" s="1053"/>
    </row>
    <row r="11" spans="2:17" ht="16.5" customHeight="1">
      <c r="B11" s="356" t="s">
        <v>499</v>
      </c>
      <c r="C11" s="357" t="s">
        <v>500</v>
      </c>
      <c r="D11" s="1054"/>
      <c r="E11" s="1055"/>
      <c r="F11" s="1055"/>
      <c r="G11" s="1055"/>
      <c r="H11" s="1055"/>
      <c r="I11" s="1055"/>
      <c r="J11" s="1055"/>
      <c r="K11" s="1055"/>
      <c r="L11" s="1055"/>
      <c r="M11" s="1055"/>
      <c r="N11" s="1056"/>
      <c r="O11" s="1054"/>
      <c r="P11" s="1057"/>
      <c r="Q11" s="1058"/>
    </row>
    <row r="12" spans="2:17" ht="16.5" customHeight="1">
      <c r="B12" s="1059"/>
      <c r="C12" s="1060"/>
      <c r="D12" s="1060"/>
      <c r="E12" s="1060"/>
      <c r="F12" s="1060"/>
      <c r="G12" s="1060"/>
      <c r="H12" s="1060"/>
      <c r="I12" s="1060"/>
      <c r="J12" s="1060"/>
      <c r="K12" s="1060"/>
      <c r="L12" s="1060"/>
      <c r="M12" s="1060"/>
      <c r="N12" s="1060"/>
      <c r="O12" s="1061" t="s">
        <v>501</v>
      </c>
      <c r="P12" s="1060"/>
      <c r="Q12" s="1062"/>
    </row>
    <row r="13" spans="2:17" ht="16.5" customHeight="1">
      <c r="B13" s="353" t="s">
        <v>502</v>
      </c>
      <c r="C13" s="1065"/>
      <c r="D13" s="1066"/>
      <c r="E13" s="1066"/>
      <c r="F13" s="1066"/>
      <c r="G13" s="1066"/>
      <c r="H13" s="1066"/>
      <c r="I13" s="1066"/>
      <c r="J13" s="1066"/>
      <c r="K13" s="1066"/>
      <c r="L13" s="1066"/>
      <c r="M13" s="1066"/>
      <c r="N13" s="1067"/>
      <c r="O13" s="1054"/>
      <c r="P13" s="1057"/>
      <c r="Q13" s="1058"/>
    </row>
    <row r="14" spans="2:17" ht="16.5" customHeight="1">
      <c r="B14" s="358" t="s">
        <v>490</v>
      </c>
      <c r="C14" s="1068"/>
      <c r="D14" s="1064"/>
      <c r="E14" s="1064"/>
      <c r="F14" s="1064"/>
      <c r="G14" s="1064"/>
      <c r="H14" s="1064"/>
      <c r="I14" s="1064"/>
      <c r="J14" s="1064"/>
      <c r="K14" s="1064"/>
      <c r="L14" s="1064"/>
      <c r="M14" s="1064"/>
      <c r="N14" s="1060"/>
      <c r="O14" s="1061" t="s">
        <v>503</v>
      </c>
      <c r="P14" s="1060"/>
      <c r="Q14" s="1062"/>
    </row>
    <row r="15" spans="2:17" ht="16.5" customHeight="1">
      <c r="B15" s="353" t="s">
        <v>499</v>
      </c>
      <c r="C15" s="357" t="s">
        <v>500</v>
      </c>
      <c r="D15" s="1054"/>
      <c r="E15" s="1055"/>
      <c r="F15" s="1055"/>
      <c r="G15" s="1069" t="s">
        <v>504</v>
      </c>
      <c r="H15" s="1055"/>
      <c r="I15" s="1055"/>
      <c r="J15" s="1055"/>
      <c r="K15" s="1055"/>
      <c r="L15" s="1055"/>
      <c r="M15" s="1055"/>
      <c r="N15" s="1056"/>
      <c r="O15" s="1060"/>
      <c r="P15" s="1070"/>
      <c r="Q15" s="1071"/>
    </row>
    <row r="16" spans="2:17" ht="16.5" customHeight="1">
      <c r="B16" s="1059"/>
      <c r="C16" s="1060"/>
      <c r="D16" s="1060"/>
      <c r="E16" s="1060"/>
      <c r="F16" s="1060"/>
      <c r="G16" s="1060"/>
      <c r="H16" s="1060"/>
      <c r="I16" s="1060"/>
      <c r="J16" s="1060"/>
      <c r="K16" s="1060"/>
      <c r="L16" s="1060"/>
      <c r="M16" s="1060"/>
      <c r="N16" s="1060"/>
      <c r="O16" s="1075"/>
      <c r="P16" s="1060"/>
      <c r="Q16" s="1062"/>
    </row>
    <row r="17" spans="2:17" ht="16.5" customHeight="1" thickBot="1">
      <c r="B17" s="1076"/>
      <c r="C17" s="1077"/>
      <c r="D17" s="1077"/>
      <c r="E17" s="1077"/>
      <c r="F17" s="1077"/>
      <c r="G17" s="1077"/>
      <c r="H17" s="1077"/>
      <c r="I17" s="1077"/>
      <c r="J17" s="1077"/>
      <c r="K17" s="1077"/>
      <c r="L17" s="1077"/>
      <c r="M17" s="1077"/>
      <c r="N17" s="1078"/>
      <c r="O17" s="1079"/>
      <c r="P17" s="1077"/>
      <c r="Q17" s="1080"/>
    </row>
    <row r="18" spans="2:17" ht="12" customHeight="1" thickBot="1"/>
    <row r="19" spans="2:17" ht="15.95" customHeight="1">
      <c r="B19" s="359" t="s">
        <v>493</v>
      </c>
      <c r="C19" s="360" t="s">
        <v>494</v>
      </c>
      <c r="D19" s="1081" t="s">
        <v>505</v>
      </c>
      <c r="E19" s="1082"/>
      <c r="F19" s="1082"/>
      <c r="G19" s="1082"/>
      <c r="H19" s="1082"/>
      <c r="I19" s="1082"/>
      <c r="J19" s="1082"/>
      <c r="K19" s="1082"/>
      <c r="L19" s="1082"/>
      <c r="M19" s="1082"/>
      <c r="N19" s="1082"/>
      <c r="O19" s="1082"/>
      <c r="P19" s="1082"/>
      <c r="Q19" s="1083"/>
    </row>
    <row r="20" spans="2:17" ht="26.1" customHeight="1">
      <c r="B20" s="361"/>
      <c r="C20" s="362"/>
      <c r="D20" s="1072"/>
      <c r="E20" s="1073"/>
      <c r="F20" s="1073"/>
      <c r="G20" s="1073"/>
      <c r="H20" s="1073"/>
      <c r="I20" s="1073"/>
      <c r="J20" s="1073"/>
      <c r="K20" s="1073"/>
      <c r="L20" s="1073"/>
      <c r="M20" s="1073"/>
      <c r="N20" s="1073"/>
      <c r="O20" s="1073"/>
      <c r="P20" s="1073"/>
      <c r="Q20" s="1074"/>
    </row>
    <row r="21" spans="2:17" ht="26.1" customHeight="1">
      <c r="B21" s="361" t="s">
        <v>506</v>
      </c>
      <c r="C21" s="362" t="s">
        <v>507</v>
      </c>
      <c r="D21" s="1072" t="s">
        <v>506</v>
      </c>
      <c r="E21" s="1073"/>
      <c r="F21" s="1073"/>
      <c r="G21" s="1073"/>
      <c r="H21" s="1073"/>
      <c r="I21" s="1073"/>
      <c r="J21" s="1073"/>
      <c r="K21" s="1073"/>
      <c r="L21" s="1073"/>
      <c r="M21" s="1073"/>
      <c r="N21" s="1073"/>
      <c r="O21" s="1073"/>
      <c r="P21" s="1073"/>
      <c r="Q21" s="1074"/>
    </row>
    <row r="22" spans="2:17" ht="26.1" customHeight="1">
      <c r="B22" s="361" t="s">
        <v>506</v>
      </c>
      <c r="C22" s="362" t="s">
        <v>507</v>
      </c>
      <c r="D22" s="1072" t="s">
        <v>506</v>
      </c>
      <c r="E22" s="1073"/>
      <c r="F22" s="1073"/>
      <c r="G22" s="1073"/>
      <c r="H22" s="1073"/>
      <c r="I22" s="1073"/>
      <c r="J22" s="1073"/>
      <c r="K22" s="1073"/>
      <c r="L22" s="1073"/>
      <c r="M22" s="1073"/>
      <c r="N22" s="1073"/>
      <c r="O22" s="1073"/>
      <c r="P22" s="1073"/>
      <c r="Q22" s="1074"/>
    </row>
    <row r="23" spans="2:17" ht="26.1" customHeight="1">
      <c r="B23" s="361" t="s">
        <v>506</v>
      </c>
      <c r="C23" s="362" t="s">
        <v>507</v>
      </c>
      <c r="D23" s="1072" t="s">
        <v>506</v>
      </c>
      <c r="E23" s="1073"/>
      <c r="F23" s="1073"/>
      <c r="G23" s="1073"/>
      <c r="H23" s="1073"/>
      <c r="I23" s="1073"/>
      <c r="J23" s="1073"/>
      <c r="K23" s="1073"/>
      <c r="L23" s="1073"/>
      <c r="M23" s="1073"/>
      <c r="N23" s="1073"/>
      <c r="O23" s="1073"/>
      <c r="P23" s="1073"/>
      <c r="Q23" s="1074"/>
    </row>
    <row r="24" spans="2:17" ht="26.1" customHeight="1">
      <c r="B24" s="361" t="s">
        <v>506</v>
      </c>
      <c r="C24" s="362" t="s">
        <v>507</v>
      </c>
      <c r="D24" s="1072" t="s">
        <v>506</v>
      </c>
      <c r="E24" s="1073"/>
      <c r="F24" s="1073"/>
      <c r="G24" s="1073"/>
      <c r="H24" s="1073"/>
      <c r="I24" s="1073"/>
      <c r="J24" s="1073"/>
      <c r="K24" s="1073"/>
      <c r="L24" s="1073"/>
      <c r="M24" s="1073"/>
      <c r="N24" s="1073"/>
      <c r="O24" s="1073"/>
      <c r="P24" s="1073"/>
      <c r="Q24" s="1074"/>
    </row>
    <row r="25" spans="2:17" ht="26.1" customHeight="1">
      <c r="B25" s="361" t="s">
        <v>506</v>
      </c>
      <c r="C25" s="362" t="s">
        <v>507</v>
      </c>
      <c r="D25" s="1072" t="s">
        <v>506</v>
      </c>
      <c r="E25" s="1073"/>
      <c r="F25" s="1073"/>
      <c r="G25" s="1073"/>
      <c r="H25" s="1073"/>
      <c r="I25" s="1073"/>
      <c r="J25" s="1073"/>
      <c r="K25" s="1073"/>
      <c r="L25" s="1073"/>
      <c r="M25" s="1073"/>
      <c r="N25" s="1073"/>
      <c r="O25" s="1073"/>
      <c r="P25" s="1073"/>
      <c r="Q25" s="1074"/>
    </row>
    <row r="26" spans="2:17" ht="26.1" customHeight="1">
      <c r="B26" s="361" t="s">
        <v>506</v>
      </c>
      <c r="C26" s="362" t="s">
        <v>507</v>
      </c>
      <c r="D26" s="1072" t="s">
        <v>506</v>
      </c>
      <c r="E26" s="1073"/>
      <c r="F26" s="1073"/>
      <c r="G26" s="1073"/>
      <c r="H26" s="1073"/>
      <c r="I26" s="1073"/>
      <c r="J26" s="1073"/>
      <c r="K26" s="1073"/>
      <c r="L26" s="1073"/>
      <c r="M26" s="1073"/>
      <c r="N26" s="1073"/>
      <c r="O26" s="1073"/>
      <c r="P26" s="1073"/>
      <c r="Q26" s="1074"/>
    </row>
    <row r="27" spans="2:17" ht="26.1" customHeight="1">
      <c r="B27" s="361" t="s">
        <v>506</v>
      </c>
      <c r="C27" s="362" t="s">
        <v>507</v>
      </c>
      <c r="D27" s="1072" t="s">
        <v>506</v>
      </c>
      <c r="E27" s="1073"/>
      <c r="F27" s="1073"/>
      <c r="G27" s="1073"/>
      <c r="H27" s="1073"/>
      <c r="I27" s="1073"/>
      <c r="J27" s="1073"/>
      <c r="K27" s="1073"/>
      <c r="L27" s="1073"/>
      <c r="M27" s="1073"/>
      <c r="N27" s="1073"/>
      <c r="O27" s="1073"/>
      <c r="P27" s="1073"/>
      <c r="Q27" s="1074"/>
    </row>
    <row r="28" spans="2:17" ht="26.1" customHeight="1">
      <c r="B28" s="361" t="s">
        <v>506</v>
      </c>
      <c r="C28" s="362" t="s">
        <v>507</v>
      </c>
      <c r="D28" s="1072" t="s">
        <v>506</v>
      </c>
      <c r="E28" s="1073"/>
      <c r="F28" s="1073"/>
      <c r="G28" s="1073"/>
      <c r="H28" s="1073"/>
      <c r="I28" s="1073"/>
      <c r="J28" s="1073"/>
      <c r="K28" s="1073"/>
      <c r="L28" s="1073"/>
      <c r="M28" s="1073"/>
      <c r="N28" s="1073"/>
      <c r="O28" s="1073"/>
      <c r="P28" s="1073"/>
      <c r="Q28" s="1074"/>
    </row>
    <row r="29" spans="2:17" ht="26.1" customHeight="1">
      <c r="B29" s="361" t="s">
        <v>506</v>
      </c>
      <c r="C29" s="362" t="s">
        <v>507</v>
      </c>
      <c r="D29" s="1072" t="s">
        <v>506</v>
      </c>
      <c r="E29" s="1073"/>
      <c r="F29" s="1073"/>
      <c r="G29" s="1073"/>
      <c r="H29" s="1073"/>
      <c r="I29" s="1073"/>
      <c r="J29" s="1073"/>
      <c r="K29" s="1073"/>
      <c r="L29" s="1073"/>
      <c r="M29" s="1073"/>
      <c r="N29" s="1073"/>
      <c r="O29" s="1073"/>
      <c r="P29" s="1073"/>
      <c r="Q29" s="1074"/>
    </row>
    <row r="30" spans="2:17" ht="26.1" customHeight="1">
      <c r="B30" s="361" t="s">
        <v>506</v>
      </c>
      <c r="C30" s="362" t="s">
        <v>507</v>
      </c>
      <c r="D30" s="1072" t="s">
        <v>506</v>
      </c>
      <c r="E30" s="1073"/>
      <c r="F30" s="1073"/>
      <c r="G30" s="1073"/>
      <c r="H30" s="1073"/>
      <c r="I30" s="1073"/>
      <c r="J30" s="1073"/>
      <c r="K30" s="1073"/>
      <c r="L30" s="1073"/>
      <c r="M30" s="1073"/>
      <c r="N30" s="1073"/>
      <c r="O30" s="1073"/>
      <c r="P30" s="1073"/>
      <c r="Q30" s="1074"/>
    </row>
    <row r="31" spans="2:17" ht="26.1" customHeight="1">
      <c r="B31" s="361" t="s">
        <v>506</v>
      </c>
      <c r="C31" s="362" t="s">
        <v>507</v>
      </c>
      <c r="D31" s="1072" t="s">
        <v>506</v>
      </c>
      <c r="E31" s="1073"/>
      <c r="F31" s="1073"/>
      <c r="G31" s="1073"/>
      <c r="H31" s="1073"/>
      <c r="I31" s="1073"/>
      <c r="J31" s="1073"/>
      <c r="K31" s="1073"/>
      <c r="L31" s="1073"/>
      <c r="M31" s="1073"/>
      <c r="N31" s="1073"/>
      <c r="O31" s="1073"/>
      <c r="P31" s="1073"/>
      <c r="Q31" s="1074"/>
    </row>
    <row r="32" spans="2:17" ht="26.1" customHeight="1">
      <c r="B32" s="361" t="s">
        <v>506</v>
      </c>
      <c r="C32" s="362" t="s">
        <v>507</v>
      </c>
      <c r="D32" s="1072" t="s">
        <v>506</v>
      </c>
      <c r="E32" s="1073"/>
      <c r="F32" s="1073"/>
      <c r="G32" s="1073"/>
      <c r="H32" s="1073"/>
      <c r="I32" s="1073"/>
      <c r="J32" s="1073"/>
      <c r="K32" s="1073"/>
      <c r="L32" s="1073"/>
      <c r="M32" s="1073"/>
      <c r="N32" s="1073"/>
      <c r="O32" s="1073"/>
      <c r="P32" s="1073"/>
      <c r="Q32" s="1074"/>
    </row>
    <row r="33" spans="2:17" ht="26.1" customHeight="1">
      <c r="B33" s="361" t="s">
        <v>506</v>
      </c>
      <c r="C33" s="362" t="s">
        <v>507</v>
      </c>
      <c r="D33" s="1072" t="s">
        <v>506</v>
      </c>
      <c r="E33" s="1073"/>
      <c r="F33" s="1073"/>
      <c r="G33" s="1073"/>
      <c r="H33" s="1073"/>
      <c r="I33" s="1073"/>
      <c r="J33" s="1073"/>
      <c r="K33" s="1073"/>
      <c r="L33" s="1073"/>
      <c r="M33" s="1073"/>
      <c r="N33" s="1073"/>
      <c r="O33" s="1073"/>
      <c r="P33" s="1073"/>
      <c r="Q33" s="1074"/>
    </row>
    <row r="34" spans="2:17" ht="26.1" customHeight="1">
      <c r="B34" s="361" t="s">
        <v>506</v>
      </c>
      <c r="C34" s="362" t="s">
        <v>507</v>
      </c>
      <c r="D34" s="1072" t="s">
        <v>506</v>
      </c>
      <c r="E34" s="1073"/>
      <c r="F34" s="1073"/>
      <c r="G34" s="1073"/>
      <c r="H34" s="1073"/>
      <c r="I34" s="1073"/>
      <c r="J34" s="1073"/>
      <c r="K34" s="1073"/>
      <c r="L34" s="1073"/>
      <c r="M34" s="1073"/>
      <c r="N34" s="1073"/>
      <c r="O34" s="1073"/>
      <c r="P34" s="1073"/>
      <c r="Q34" s="1074"/>
    </row>
    <row r="35" spans="2:17" ht="26.1" customHeight="1">
      <c r="B35" s="361" t="s">
        <v>506</v>
      </c>
      <c r="C35" s="362" t="s">
        <v>507</v>
      </c>
      <c r="D35" s="1072" t="s">
        <v>506</v>
      </c>
      <c r="E35" s="1073"/>
      <c r="F35" s="1073"/>
      <c r="G35" s="1073"/>
      <c r="H35" s="1073"/>
      <c r="I35" s="1073"/>
      <c r="J35" s="1073"/>
      <c r="K35" s="1073"/>
      <c r="L35" s="1073"/>
      <c r="M35" s="1073"/>
      <c r="N35" s="1073"/>
      <c r="O35" s="1073"/>
      <c r="P35" s="1073"/>
      <c r="Q35" s="1074"/>
    </row>
    <row r="36" spans="2:17" ht="26.1" customHeight="1" thickBot="1">
      <c r="B36" s="363" t="s">
        <v>506</v>
      </c>
      <c r="C36" s="364" t="s">
        <v>507</v>
      </c>
      <c r="D36" s="1084" t="s">
        <v>506</v>
      </c>
      <c r="E36" s="1085"/>
      <c r="F36" s="1085"/>
      <c r="G36" s="1085"/>
      <c r="H36" s="1085"/>
      <c r="I36" s="1085"/>
      <c r="J36" s="1085"/>
      <c r="K36" s="1085"/>
      <c r="L36" s="1085"/>
      <c r="M36" s="1085"/>
      <c r="N36" s="1085"/>
      <c r="O36" s="1085"/>
      <c r="P36" s="1085"/>
      <c r="Q36" s="1086"/>
    </row>
  </sheetData>
  <mergeCells count="51">
    <mergeCell ref="D33:Q33"/>
    <mergeCell ref="D34:Q34"/>
    <mergeCell ref="D35:Q35"/>
    <mergeCell ref="D36:Q36"/>
    <mergeCell ref="D27:Q27"/>
    <mergeCell ref="D28:Q28"/>
    <mergeCell ref="D29:Q29"/>
    <mergeCell ref="D30:Q30"/>
    <mergeCell ref="D31:Q31"/>
    <mergeCell ref="D32:Q32"/>
    <mergeCell ref="D26:Q26"/>
    <mergeCell ref="B16:N16"/>
    <mergeCell ref="O16:Q16"/>
    <mergeCell ref="B17:N17"/>
    <mergeCell ref="O17:Q17"/>
    <mergeCell ref="D19:Q19"/>
    <mergeCell ref="D20:Q20"/>
    <mergeCell ref="D21:Q21"/>
    <mergeCell ref="D22:Q22"/>
    <mergeCell ref="D23:Q23"/>
    <mergeCell ref="D24:Q24"/>
    <mergeCell ref="D25:Q25"/>
    <mergeCell ref="C13:N13"/>
    <mergeCell ref="O13:Q13"/>
    <mergeCell ref="C14:N14"/>
    <mergeCell ref="O14:Q14"/>
    <mergeCell ref="D15:F15"/>
    <mergeCell ref="G15:N15"/>
    <mergeCell ref="O15:Q15"/>
    <mergeCell ref="O10:Q10"/>
    <mergeCell ref="D11:F11"/>
    <mergeCell ref="G11:N11"/>
    <mergeCell ref="O11:Q11"/>
    <mergeCell ref="B12:N12"/>
    <mergeCell ref="O12:Q12"/>
    <mergeCell ref="C10:N10"/>
    <mergeCell ref="P2:P8"/>
    <mergeCell ref="B3:C4"/>
    <mergeCell ref="G4:H4"/>
    <mergeCell ref="C5:N5"/>
    <mergeCell ref="C6:N7"/>
    <mergeCell ref="B8:C9"/>
    <mergeCell ref="D8:D9"/>
    <mergeCell ref="E8:E9"/>
    <mergeCell ref="F8:F9"/>
    <mergeCell ref="G8:G9"/>
    <mergeCell ref="H8:H9"/>
    <mergeCell ref="I8:K9"/>
    <mergeCell ref="L8:L9"/>
    <mergeCell ref="M8:M9"/>
    <mergeCell ref="N8:N9"/>
  </mergeCells>
  <phoneticPr fontId="5"/>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5" zoomScale="55" zoomScaleNormal="100" zoomScaleSheetLayoutView="55" workbookViewId="0">
      <selection activeCell="B24" sqref="B24:Q24"/>
    </sheetView>
  </sheetViews>
  <sheetFormatPr defaultColWidth="8.875" defaultRowHeight="12.75"/>
  <cols>
    <col min="1" max="1" width="5.625" style="346" customWidth="1"/>
    <col min="2" max="2" width="9.375" style="346" customWidth="1"/>
    <col min="3" max="3" width="5.375" style="346" customWidth="1"/>
    <col min="4" max="4" width="7.375" style="346" customWidth="1"/>
    <col min="5" max="6" width="5.375" style="346" customWidth="1"/>
    <col min="7" max="7" width="23.625" style="346" customWidth="1"/>
    <col min="8" max="10" width="6.375" style="346" customWidth="1"/>
    <col min="11" max="12" width="5.625" style="346" customWidth="1"/>
    <col min="13" max="16384" width="8.875" style="346"/>
  </cols>
  <sheetData>
    <row r="1" spans="2:12" ht="13.5" customHeight="1" thickBot="1"/>
    <row r="2" spans="2:12" ht="15.95" customHeight="1">
      <c r="B2" s="365" t="s">
        <v>493</v>
      </c>
      <c r="C2" s="360" t="s">
        <v>494</v>
      </c>
      <c r="D2" s="1088" t="s">
        <v>505</v>
      </c>
      <c r="E2" s="1089"/>
      <c r="F2" s="1089"/>
      <c r="G2" s="1089"/>
      <c r="H2" s="1089"/>
      <c r="I2" s="1089"/>
      <c r="J2" s="1089"/>
      <c r="K2" s="1089"/>
      <c r="L2" s="1033"/>
    </row>
    <row r="3" spans="2:12" ht="26.1" customHeight="1">
      <c r="B3" s="366"/>
      <c r="C3" s="367"/>
      <c r="D3" s="1090" t="s">
        <v>506</v>
      </c>
      <c r="E3" s="1090"/>
      <c r="F3" s="1090"/>
      <c r="G3" s="1090"/>
      <c r="H3" s="1090"/>
      <c r="I3" s="1090"/>
      <c r="J3" s="1090"/>
      <c r="K3" s="1090"/>
      <c r="L3" s="1091"/>
    </row>
    <row r="4" spans="2:12" ht="26.1" customHeight="1">
      <c r="B4" s="366"/>
      <c r="C4" s="367"/>
      <c r="D4" s="1090" t="s">
        <v>506</v>
      </c>
      <c r="E4" s="1090"/>
      <c r="F4" s="1090"/>
      <c r="G4" s="1090"/>
      <c r="H4" s="1090"/>
      <c r="I4" s="1090"/>
      <c r="J4" s="1090"/>
      <c r="K4" s="1090"/>
      <c r="L4" s="1092"/>
    </row>
    <row r="5" spans="2:12" ht="26.1" customHeight="1">
      <c r="B5" s="366"/>
      <c r="C5" s="367"/>
      <c r="D5" s="1090" t="s">
        <v>506</v>
      </c>
      <c r="E5" s="1090"/>
      <c r="F5" s="1090"/>
      <c r="G5" s="1090"/>
      <c r="H5" s="1090"/>
      <c r="I5" s="1090"/>
      <c r="J5" s="1090"/>
      <c r="K5" s="1090"/>
      <c r="L5" s="1092"/>
    </row>
    <row r="6" spans="2:12" ht="26.1" customHeight="1" thickBot="1">
      <c r="B6" s="366"/>
      <c r="C6" s="367"/>
      <c r="D6" s="1090" t="s">
        <v>506</v>
      </c>
      <c r="E6" s="1077"/>
      <c r="F6" s="1077"/>
      <c r="G6" s="1077"/>
      <c r="H6" s="1077"/>
      <c r="I6" s="1077"/>
      <c r="J6" s="1077"/>
      <c r="K6" s="1077"/>
      <c r="L6" s="1080"/>
    </row>
    <row r="7" spans="2:12" ht="15.95" customHeight="1">
      <c r="B7" s="365" t="s">
        <v>493</v>
      </c>
      <c r="C7" s="360" t="s">
        <v>494</v>
      </c>
      <c r="D7" s="1088" t="s">
        <v>508</v>
      </c>
      <c r="E7" s="1090"/>
      <c r="F7" s="1090"/>
      <c r="G7" s="1090"/>
      <c r="H7" s="1090"/>
      <c r="I7" s="1090"/>
      <c r="J7" s="1090"/>
      <c r="K7" s="1090"/>
      <c r="L7" s="1092"/>
    </row>
    <row r="8" spans="2:12" ht="26.1" customHeight="1">
      <c r="B8" s="366"/>
      <c r="C8" s="367"/>
      <c r="D8" s="1093" t="s">
        <v>506</v>
      </c>
      <c r="E8" s="1090"/>
      <c r="F8" s="1090"/>
      <c r="G8" s="1090"/>
      <c r="H8" s="1090"/>
      <c r="I8" s="1090"/>
      <c r="J8" s="1090"/>
      <c r="K8" s="1090"/>
      <c r="L8" s="1092"/>
    </row>
    <row r="9" spans="2:12" ht="26.1" customHeight="1">
      <c r="B9" s="366"/>
      <c r="C9" s="367"/>
      <c r="D9" s="1093" t="s">
        <v>506</v>
      </c>
      <c r="E9" s="1090"/>
      <c r="F9" s="1090"/>
      <c r="G9" s="1090"/>
      <c r="H9" s="1090"/>
      <c r="I9" s="1090"/>
      <c r="J9" s="1090"/>
      <c r="K9" s="1090"/>
      <c r="L9" s="1092"/>
    </row>
    <row r="10" spans="2:12" ht="26.1" customHeight="1">
      <c r="B10" s="366"/>
      <c r="C10" s="367"/>
      <c r="D10" s="1093" t="s">
        <v>506</v>
      </c>
      <c r="E10" s="1090"/>
      <c r="F10" s="1090"/>
      <c r="G10" s="1090"/>
      <c r="H10" s="1090"/>
      <c r="I10" s="1090"/>
      <c r="J10" s="1090"/>
      <c r="K10" s="1090"/>
      <c r="L10" s="1092"/>
    </row>
    <row r="11" spans="2:12" ht="26.1" customHeight="1">
      <c r="B11" s="366"/>
      <c r="C11" s="367"/>
      <c r="D11" s="1093" t="s">
        <v>506</v>
      </c>
      <c r="E11" s="1090"/>
      <c r="F11" s="1090"/>
      <c r="G11" s="1090"/>
      <c r="H11" s="1090"/>
      <c r="I11" s="1090"/>
      <c r="J11" s="1090"/>
      <c r="K11" s="1090"/>
      <c r="L11" s="1092"/>
    </row>
    <row r="12" spans="2:12" ht="26.1" customHeight="1">
      <c r="B12" s="366"/>
      <c r="C12" s="367"/>
      <c r="D12" s="1093" t="s">
        <v>506</v>
      </c>
      <c r="E12" s="1090"/>
      <c r="F12" s="1090"/>
      <c r="G12" s="1090"/>
      <c r="H12" s="1090"/>
      <c r="I12" s="1090"/>
      <c r="J12" s="1090"/>
      <c r="K12" s="1090"/>
      <c r="L12" s="1092"/>
    </row>
    <row r="13" spans="2:12" ht="26.1" customHeight="1" thickBot="1">
      <c r="B13" s="368"/>
      <c r="C13" s="369"/>
      <c r="D13" s="1087" t="s">
        <v>506</v>
      </c>
      <c r="E13" s="1077"/>
      <c r="F13" s="1077"/>
      <c r="G13" s="1077"/>
      <c r="H13" s="1077"/>
      <c r="I13" s="1077"/>
      <c r="J13" s="1077"/>
      <c r="K13" s="1077"/>
      <c r="L13" s="1080"/>
    </row>
    <row r="14" spans="2:12" ht="12" customHeight="1" thickBot="1"/>
    <row r="15" spans="2:12" ht="12.95" customHeight="1">
      <c r="B15" s="1094" t="s">
        <v>509</v>
      </c>
      <c r="C15" s="1095"/>
      <c r="D15" s="1095"/>
      <c r="E15" s="1095"/>
      <c r="F15" s="1095"/>
      <c r="G15" s="370" t="s">
        <v>510</v>
      </c>
      <c r="H15" s="370" t="s">
        <v>511</v>
      </c>
      <c r="I15" s="1095" t="s">
        <v>512</v>
      </c>
      <c r="J15" s="1095"/>
      <c r="K15" s="1095" t="s">
        <v>513</v>
      </c>
      <c r="L15" s="1096"/>
    </row>
    <row r="16" spans="2:12" ht="18.75" customHeight="1">
      <c r="B16" s="1097"/>
      <c r="C16" s="1098"/>
      <c r="D16" s="1098"/>
      <c r="E16" s="1098"/>
      <c r="F16" s="1098"/>
      <c r="G16" s="371"/>
      <c r="H16" s="371"/>
      <c r="I16" s="1098"/>
      <c r="J16" s="1098"/>
      <c r="K16" s="1098"/>
      <c r="L16" s="1099"/>
    </row>
    <row r="17" spans="2:12" ht="18.75" customHeight="1">
      <c r="B17" s="1097"/>
      <c r="C17" s="1098"/>
      <c r="D17" s="1098"/>
      <c r="E17" s="1098"/>
      <c r="F17" s="1098"/>
      <c r="G17" s="371"/>
      <c r="H17" s="371"/>
      <c r="I17" s="1098"/>
      <c r="J17" s="1098"/>
      <c r="K17" s="1098"/>
      <c r="L17" s="1099"/>
    </row>
    <row r="18" spans="2:12" ht="18.75" customHeight="1">
      <c r="B18" s="1097"/>
      <c r="C18" s="1098"/>
      <c r="D18" s="1098"/>
      <c r="E18" s="1098"/>
      <c r="F18" s="1098"/>
      <c r="G18" s="371"/>
      <c r="H18" s="371"/>
      <c r="I18" s="1098"/>
      <c r="J18" s="1098"/>
      <c r="K18" s="1098"/>
      <c r="L18" s="1099"/>
    </row>
    <row r="19" spans="2:12" ht="18.75" customHeight="1">
      <c r="B19" s="1097"/>
      <c r="C19" s="1098"/>
      <c r="D19" s="1098"/>
      <c r="E19" s="1098"/>
      <c r="F19" s="1098"/>
      <c r="G19" s="371"/>
      <c r="H19" s="371"/>
      <c r="I19" s="1098"/>
      <c r="J19" s="1098"/>
      <c r="K19" s="1098"/>
      <c r="L19" s="1099"/>
    </row>
    <row r="20" spans="2:12" ht="18.75" customHeight="1">
      <c r="B20" s="1097"/>
      <c r="C20" s="1098"/>
      <c r="D20" s="1098"/>
      <c r="E20" s="1098"/>
      <c r="F20" s="1098"/>
      <c r="G20" s="371"/>
      <c r="H20" s="371"/>
      <c r="I20" s="1098"/>
      <c r="J20" s="1098"/>
      <c r="K20" s="1098"/>
      <c r="L20" s="1099"/>
    </row>
    <row r="21" spans="2:12" ht="18.75" customHeight="1">
      <c r="B21" s="1097"/>
      <c r="C21" s="1098"/>
      <c r="D21" s="1098"/>
      <c r="E21" s="1098"/>
      <c r="F21" s="1098"/>
      <c r="G21" s="371"/>
      <c r="H21" s="371"/>
      <c r="I21" s="1098"/>
      <c r="J21" s="1098"/>
      <c r="K21" s="1098"/>
      <c r="L21" s="1099"/>
    </row>
    <row r="22" spans="2:12" ht="18.75" customHeight="1">
      <c r="B22" s="1097"/>
      <c r="C22" s="1098"/>
      <c r="D22" s="1098"/>
      <c r="E22" s="1098"/>
      <c r="F22" s="1098"/>
      <c r="G22" s="371"/>
      <c r="H22" s="371"/>
      <c r="I22" s="1098"/>
      <c r="J22" s="1098"/>
      <c r="K22" s="1098"/>
      <c r="L22" s="1099"/>
    </row>
    <row r="23" spans="2:12" ht="18.75" customHeight="1">
      <c r="B23" s="1097"/>
      <c r="C23" s="1098"/>
      <c r="D23" s="1098"/>
      <c r="E23" s="1098"/>
      <c r="F23" s="1098"/>
      <c r="G23" s="371"/>
      <c r="H23" s="371"/>
      <c r="I23" s="1098"/>
      <c r="J23" s="1098"/>
      <c r="K23" s="1098"/>
      <c r="L23" s="1099"/>
    </row>
    <row r="24" spans="2:12" ht="18.75" customHeight="1">
      <c r="B24" s="1097"/>
      <c r="C24" s="1098"/>
      <c r="D24" s="1098"/>
      <c r="E24" s="1098"/>
      <c r="F24" s="1098"/>
      <c r="G24" s="371"/>
      <c r="H24" s="371"/>
      <c r="I24" s="1098"/>
      <c r="J24" s="1098"/>
      <c r="K24" s="1098"/>
      <c r="L24" s="1099"/>
    </row>
    <row r="25" spans="2:12" ht="18.75" customHeight="1" thickBot="1">
      <c r="B25" s="1100"/>
      <c r="C25" s="1101"/>
      <c r="D25" s="1101"/>
      <c r="E25" s="1101"/>
      <c r="F25" s="1101"/>
      <c r="G25" s="372"/>
      <c r="H25" s="372"/>
      <c r="I25" s="1101"/>
      <c r="J25" s="1101"/>
      <c r="K25" s="1101"/>
      <c r="L25" s="1102"/>
    </row>
    <row r="26" spans="2:12" ht="12" customHeight="1" thickBot="1"/>
    <row r="27" spans="2:12" ht="16.5" customHeight="1">
      <c r="B27" s="373" t="s">
        <v>514</v>
      </c>
      <c r="C27" s="374"/>
      <c r="D27" s="374"/>
      <c r="E27" s="374"/>
      <c r="F27" s="374"/>
      <c r="G27" s="374"/>
      <c r="H27" s="374"/>
      <c r="I27" s="374"/>
      <c r="J27" s="374"/>
      <c r="K27" s="374"/>
      <c r="L27" s="375"/>
    </row>
    <row r="28" spans="2:12" ht="20.100000000000001" customHeight="1">
      <c r="B28" s="1103" t="s">
        <v>515</v>
      </c>
      <c r="C28" s="1104"/>
      <c r="D28" s="1104"/>
      <c r="E28" s="1104"/>
      <c r="F28" s="1104"/>
      <c r="G28" s="1104"/>
      <c r="H28" s="1104"/>
      <c r="I28" s="1104"/>
      <c r="J28" s="1104"/>
      <c r="K28" s="1104"/>
      <c r="L28" s="1105"/>
    </row>
    <row r="29" spans="2:12" ht="20.100000000000001" customHeight="1">
      <c r="B29" s="1103"/>
      <c r="C29" s="1104"/>
      <c r="D29" s="1104"/>
      <c r="E29" s="1104"/>
      <c r="F29" s="1104"/>
      <c r="G29" s="1104"/>
      <c r="H29" s="1104"/>
      <c r="I29" s="1104"/>
      <c r="J29" s="1104"/>
      <c r="K29" s="1104"/>
      <c r="L29" s="1105"/>
    </row>
    <row r="30" spans="2:12" ht="20.100000000000001" customHeight="1">
      <c r="B30" s="1103"/>
      <c r="C30" s="1104"/>
      <c r="D30" s="1104"/>
      <c r="E30" s="1104"/>
      <c r="F30" s="1104"/>
      <c r="G30" s="1104"/>
      <c r="H30" s="1104"/>
      <c r="I30" s="1104"/>
      <c r="J30" s="1104"/>
      <c r="K30" s="1104"/>
      <c r="L30" s="1105"/>
    </row>
    <row r="31" spans="2:12" ht="20.100000000000001" customHeight="1">
      <c r="B31" s="1103"/>
      <c r="C31" s="1104"/>
      <c r="D31" s="1104"/>
      <c r="E31" s="1104"/>
      <c r="F31" s="1104"/>
      <c r="G31" s="1104"/>
      <c r="H31" s="1104"/>
      <c r="I31" s="1104"/>
      <c r="J31" s="1104"/>
      <c r="K31" s="1104"/>
      <c r="L31" s="1105"/>
    </row>
    <row r="32" spans="2:12" ht="20.100000000000001" customHeight="1">
      <c r="B32" s="1103"/>
      <c r="C32" s="1104"/>
      <c r="D32" s="1104"/>
      <c r="E32" s="1104"/>
      <c r="F32" s="1104"/>
      <c r="G32" s="1104"/>
      <c r="H32" s="1104"/>
      <c r="I32" s="1104"/>
      <c r="J32" s="1104"/>
      <c r="K32" s="1104"/>
      <c r="L32" s="1105"/>
    </row>
    <row r="33" spans="2:12" ht="20.100000000000001" customHeight="1">
      <c r="B33" s="1103"/>
      <c r="C33" s="1104"/>
      <c r="D33" s="1104"/>
      <c r="E33" s="1104"/>
      <c r="F33" s="1104"/>
      <c r="G33" s="1104"/>
      <c r="H33" s="1104"/>
      <c r="I33" s="1104"/>
      <c r="J33" s="1104"/>
      <c r="K33" s="1104"/>
      <c r="L33" s="1105"/>
    </row>
    <row r="34" spans="2:12" ht="20.100000000000001" customHeight="1">
      <c r="B34" s="1103"/>
      <c r="C34" s="1104"/>
      <c r="D34" s="1104"/>
      <c r="E34" s="1104"/>
      <c r="F34" s="1104"/>
      <c r="G34" s="1104"/>
      <c r="H34" s="1104"/>
      <c r="I34" s="1104"/>
      <c r="J34" s="1104"/>
      <c r="K34" s="1104"/>
      <c r="L34" s="1105"/>
    </row>
    <row r="35" spans="2:12" ht="12" customHeight="1">
      <c r="B35" s="1103"/>
      <c r="C35" s="1104"/>
      <c r="D35" s="1104"/>
      <c r="E35" s="1104"/>
      <c r="F35" s="1104"/>
      <c r="G35" s="1104"/>
      <c r="H35" s="1104"/>
      <c r="I35" s="1104"/>
      <c r="J35" s="1104"/>
      <c r="K35" s="1104"/>
      <c r="L35" s="1105"/>
    </row>
    <row r="36" spans="2:12" ht="16.5" customHeight="1">
      <c r="B36" s="1103"/>
      <c r="C36" s="1104"/>
      <c r="D36" s="1104"/>
      <c r="E36" s="1104"/>
      <c r="F36" s="1104"/>
      <c r="G36" s="1104"/>
      <c r="H36" s="1104"/>
      <c r="I36" s="1104"/>
      <c r="J36" s="1104"/>
      <c r="K36" s="1104"/>
      <c r="L36" s="1105"/>
    </row>
    <row r="37" spans="2:12" ht="18" customHeight="1">
      <c r="B37" s="1103"/>
      <c r="C37" s="1104"/>
      <c r="D37" s="1104"/>
      <c r="E37" s="1104"/>
      <c r="F37" s="1104"/>
      <c r="G37" s="1104"/>
      <c r="H37" s="1104"/>
      <c r="I37" s="1104"/>
      <c r="J37" s="1104"/>
      <c r="K37" s="1104"/>
      <c r="L37" s="1105"/>
    </row>
    <row r="38" spans="2:12" ht="17.100000000000001" customHeight="1">
      <c r="B38" s="1103"/>
      <c r="C38" s="1104"/>
      <c r="D38" s="1104"/>
      <c r="E38" s="1104"/>
      <c r="F38" s="1104"/>
      <c r="G38" s="1104"/>
      <c r="H38" s="1104"/>
      <c r="I38" s="1104"/>
      <c r="J38" s="1104"/>
      <c r="K38" s="1104"/>
      <c r="L38" s="1105"/>
    </row>
    <row r="39" spans="2:12" ht="15.95" customHeight="1" thickBot="1">
      <c r="B39" s="1106"/>
      <c r="C39" s="1107"/>
      <c r="D39" s="1107"/>
      <c r="E39" s="1107"/>
      <c r="F39" s="1107"/>
      <c r="G39" s="1107"/>
      <c r="H39" s="1107"/>
      <c r="I39" s="1107"/>
      <c r="J39" s="1107"/>
      <c r="K39" s="1107"/>
      <c r="L39" s="1108"/>
    </row>
    <row r="40" spans="2:12" ht="15.95" customHeight="1"/>
  </sheetData>
  <mergeCells count="46">
    <mergeCell ref="B25:F25"/>
    <mergeCell ref="I25:J25"/>
    <mergeCell ref="K25:L25"/>
    <mergeCell ref="B28:L39"/>
    <mergeCell ref="B23:F23"/>
    <mergeCell ref="I23:J23"/>
    <mergeCell ref="K23:L23"/>
    <mergeCell ref="B24:F24"/>
    <mergeCell ref="I24:J24"/>
    <mergeCell ref="K24:L24"/>
    <mergeCell ref="B21:F21"/>
    <mergeCell ref="I21:J21"/>
    <mergeCell ref="K21:L21"/>
    <mergeCell ref="B22:F22"/>
    <mergeCell ref="I22:J22"/>
    <mergeCell ref="K22:L22"/>
    <mergeCell ref="B19:F19"/>
    <mergeCell ref="I19:J19"/>
    <mergeCell ref="K19:L19"/>
    <mergeCell ref="B20:F20"/>
    <mergeCell ref="I20:J20"/>
    <mergeCell ref="K20:L20"/>
    <mergeCell ref="B17:F17"/>
    <mergeCell ref="I17:J17"/>
    <mergeCell ref="K17:L17"/>
    <mergeCell ref="B18:F18"/>
    <mergeCell ref="I18:J18"/>
    <mergeCell ref="K18:L18"/>
    <mergeCell ref="B15:F15"/>
    <mergeCell ref="I15:J15"/>
    <mergeCell ref="K15:L15"/>
    <mergeCell ref="B16:F16"/>
    <mergeCell ref="I16:J16"/>
    <mergeCell ref="K16:L16"/>
    <mergeCell ref="D13:L13"/>
    <mergeCell ref="D2:L2"/>
    <mergeCell ref="D3:L3"/>
    <mergeCell ref="D4:L4"/>
    <mergeCell ref="D5:L5"/>
    <mergeCell ref="D6:L6"/>
    <mergeCell ref="D7:L7"/>
    <mergeCell ref="D8:L8"/>
    <mergeCell ref="D9:L9"/>
    <mergeCell ref="D10:L10"/>
    <mergeCell ref="D11:L11"/>
    <mergeCell ref="D12:L12"/>
  </mergeCells>
  <phoneticPr fontId="5"/>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view="pageBreakPreview" zoomScale="85" zoomScaleNormal="100" zoomScaleSheetLayoutView="85" workbookViewId="0">
      <selection activeCell="AW16" sqref="AW16"/>
    </sheetView>
  </sheetViews>
  <sheetFormatPr defaultColWidth="2.25" defaultRowHeight="13.5"/>
  <cols>
    <col min="1" max="16384" width="2.25" style="376"/>
  </cols>
  <sheetData>
    <row r="1" spans="1:39" ht="14.25">
      <c r="A1" s="1112"/>
      <c r="B1" s="1112"/>
      <c r="C1" s="1112"/>
      <c r="D1" s="1112"/>
      <c r="E1" s="1112"/>
      <c r="F1" s="1112"/>
      <c r="G1" s="1112"/>
      <c r="H1" s="1112"/>
      <c r="I1" s="1112"/>
    </row>
    <row r="2" spans="1:39" ht="14.25">
      <c r="A2" s="377"/>
      <c r="B2" s="378"/>
      <c r="C2" s="378"/>
      <c r="D2" s="378"/>
    </row>
    <row r="3" spans="1:39" ht="14.25">
      <c r="A3" s="1113" t="s">
        <v>516</v>
      </c>
      <c r="B3" s="1113"/>
      <c r="C3" s="1113"/>
      <c r="D3" s="1113"/>
      <c r="E3" s="1113"/>
      <c r="F3" s="1113"/>
      <c r="G3" s="1113"/>
      <c r="J3" s="1114" t="s">
        <v>517</v>
      </c>
      <c r="K3" s="1114"/>
    </row>
    <row r="4" spans="1:39" ht="17.25">
      <c r="A4" s="379"/>
      <c r="B4" s="378"/>
      <c r="C4" s="378"/>
      <c r="D4" s="378"/>
    </row>
    <row r="5" spans="1:39" ht="17.25">
      <c r="A5" s="1115" t="s">
        <v>518</v>
      </c>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c r="AM5" s="1115"/>
    </row>
    <row r="6" spans="1:39" ht="14.25">
      <c r="A6" s="380"/>
      <c r="B6" s="378"/>
      <c r="C6" s="378"/>
      <c r="D6" s="378"/>
    </row>
    <row r="7" spans="1:39" ht="14.25">
      <c r="A7" s="377"/>
      <c r="B7" s="378"/>
      <c r="C7" s="378"/>
      <c r="D7" s="378"/>
    </row>
    <row r="8" spans="1:39" ht="14.25">
      <c r="A8" s="380"/>
      <c r="B8" s="378"/>
      <c r="C8" s="378"/>
      <c r="D8" s="378"/>
    </row>
    <row r="9" spans="1:39" ht="14.25">
      <c r="A9" s="380"/>
      <c r="B9" s="378"/>
      <c r="C9" s="378"/>
      <c r="D9" s="378"/>
    </row>
    <row r="10" spans="1:39" ht="14.25">
      <c r="A10" s="380"/>
      <c r="B10" s="378"/>
      <c r="C10" s="378"/>
      <c r="D10" s="378"/>
    </row>
    <row r="11" spans="1:39" ht="14.25">
      <c r="A11" s="380"/>
      <c r="B11" s="378"/>
      <c r="C11" s="378"/>
      <c r="D11" s="378"/>
    </row>
    <row r="12" spans="1:39" ht="14.25">
      <c r="A12" s="380"/>
      <c r="B12" s="378"/>
      <c r="C12" s="378"/>
      <c r="D12" s="378"/>
    </row>
    <row r="14" spans="1:39" ht="44.25" customHeight="1">
      <c r="A14" s="1116" t="s">
        <v>519</v>
      </c>
      <c r="B14" s="1117"/>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E14" s="1117"/>
      <c r="AF14" s="1117"/>
      <c r="AG14" s="1117"/>
      <c r="AH14" s="1117"/>
      <c r="AI14" s="1117"/>
      <c r="AJ14" s="1117"/>
      <c r="AK14" s="1117"/>
      <c r="AL14" s="1117"/>
      <c r="AM14" s="1118"/>
    </row>
    <row r="15" spans="1:39">
      <c r="A15" s="381"/>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3"/>
    </row>
    <row r="16" spans="1:39" ht="150.6" customHeight="1">
      <c r="A16" s="1109" t="s">
        <v>663</v>
      </c>
      <c r="B16" s="1110"/>
      <c r="C16" s="1110"/>
      <c r="D16" s="1110"/>
      <c r="E16" s="1110"/>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1111"/>
    </row>
    <row r="17" spans="1:39" ht="16.149999999999999" customHeight="1">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row>
    <row r="18" spans="1:39" ht="105.75" customHeight="1">
      <c r="A18" s="387"/>
      <c r="B18" s="1119" t="s">
        <v>520</v>
      </c>
      <c r="C18" s="1119"/>
      <c r="D18" s="1119"/>
      <c r="E18" s="1119"/>
      <c r="F18" s="1119"/>
      <c r="G18" s="1120" t="s">
        <v>521</v>
      </c>
      <c r="H18" s="1121"/>
      <c r="I18" s="1121"/>
      <c r="J18" s="1121"/>
      <c r="K18" s="1121"/>
      <c r="L18" s="1121"/>
      <c r="M18" s="1121"/>
      <c r="N18" s="1121"/>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2"/>
      <c r="AM18" s="388"/>
    </row>
    <row r="19" spans="1:39" ht="14.25">
      <c r="A19" s="389"/>
      <c r="B19" s="390"/>
      <c r="C19" s="390"/>
      <c r="D19" s="390"/>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2"/>
    </row>
    <row r="20" spans="1:39" s="382" customFormat="1" ht="27" customHeight="1">
      <c r="A20" s="393"/>
      <c r="B20" s="394"/>
      <c r="C20" s="394"/>
      <c r="D20" s="394"/>
    </row>
    <row r="21" spans="1:39" s="382" customFormat="1" ht="34.5" customHeight="1">
      <c r="A21" s="1123" t="s">
        <v>522</v>
      </c>
      <c r="B21" s="1124"/>
      <c r="C21" s="1124"/>
      <c r="D21" s="1124"/>
      <c r="E21" s="1124"/>
      <c r="F21" s="1124"/>
      <c r="G21" s="1124"/>
      <c r="H21" s="1124"/>
      <c r="I21" s="1124"/>
      <c r="J21" s="1124"/>
      <c r="K21" s="1124"/>
      <c r="L21" s="1124"/>
      <c r="M21" s="1124"/>
      <c r="N21" s="1124"/>
      <c r="O21" s="1124"/>
      <c r="P21" s="1124"/>
      <c r="Q21" s="1124"/>
      <c r="R21" s="1124"/>
      <c r="S21" s="1124"/>
      <c r="T21" s="1124"/>
      <c r="U21" s="1124"/>
      <c r="V21" s="1124"/>
      <c r="W21" s="1124"/>
      <c r="X21" s="1124"/>
      <c r="Y21" s="1124"/>
      <c r="Z21" s="1124"/>
      <c r="AA21" s="1124"/>
      <c r="AB21" s="1124"/>
      <c r="AC21" s="1124"/>
      <c r="AD21" s="1124"/>
      <c r="AE21" s="1124"/>
      <c r="AF21" s="1124"/>
      <c r="AG21" s="1124"/>
      <c r="AH21" s="1124"/>
      <c r="AI21" s="1124"/>
      <c r="AJ21" s="1124"/>
      <c r="AK21" s="1124"/>
      <c r="AL21" s="1124"/>
      <c r="AM21" s="1125"/>
    </row>
    <row r="22" spans="1:39" s="395" customFormat="1" ht="14.25" customHeight="1">
      <c r="A22" s="1126" t="s">
        <v>523</v>
      </c>
      <c r="B22" s="1127"/>
      <c r="C22" s="1127"/>
      <c r="D22" s="1127"/>
      <c r="E22" s="1127"/>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1127"/>
      <c r="AL22" s="1127"/>
      <c r="AM22" s="1128"/>
    </row>
    <row r="23" spans="1:39" s="382" customFormat="1" ht="14.25" customHeight="1">
      <c r="A23" s="1126"/>
      <c r="B23" s="1127"/>
      <c r="C23" s="1127"/>
      <c r="D23" s="1127"/>
      <c r="E23" s="1127"/>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8"/>
    </row>
    <row r="24" spans="1:39" s="382" customFormat="1" ht="33" customHeight="1">
      <c r="A24" s="381"/>
      <c r="Y24" s="1129" t="s">
        <v>524</v>
      </c>
      <c r="Z24" s="1129"/>
      <c r="AA24" s="1129"/>
      <c r="AB24" s="1129"/>
      <c r="AC24" s="1129"/>
      <c r="AD24" s="1130" t="s">
        <v>525</v>
      </c>
      <c r="AE24" s="1130"/>
      <c r="AF24" s="1130"/>
      <c r="AG24" s="1130"/>
      <c r="AH24" s="1130" t="s">
        <v>526</v>
      </c>
      <c r="AI24" s="1130"/>
      <c r="AJ24" s="1130"/>
      <c r="AK24" s="1130"/>
      <c r="AL24" s="1130" t="s">
        <v>527</v>
      </c>
      <c r="AM24" s="1131"/>
    </row>
    <row r="25" spans="1:39" s="382" customFormat="1" ht="23.25" customHeight="1">
      <c r="A25" s="381"/>
      <c r="G25" s="1132" t="s">
        <v>528</v>
      </c>
      <c r="H25" s="1132"/>
      <c r="I25" s="1132"/>
      <c r="J25" s="1132"/>
      <c r="K25" s="1132"/>
      <c r="L25" s="1132"/>
      <c r="M25" s="1132"/>
      <c r="N25" s="1132"/>
      <c r="O25" s="1132"/>
      <c r="P25" s="1132"/>
      <c r="Q25" s="1132"/>
      <c r="R25" s="1133"/>
      <c r="S25" s="1133"/>
      <c r="T25" s="1133"/>
      <c r="U25" s="1133"/>
      <c r="V25" s="1133"/>
      <c r="W25" s="1133"/>
      <c r="X25" s="1133"/>
      <c r="Y25" s="1133"/>
      <c r="Z25" s="1133"/>
      <c r="AA25" s="1133"/>
      <c r="AB25" s="1133"/>
      <c r="AC25" s="1133"/>
      <c r="AD25" s="1133"/>
      <c r="AE25" s="1133"/>
      <c r="AF25" s="1133"/>
      <c r="AG25" s="1133"/>
      <c r="AM25" s="383"/>
    </row>
    <row r="26" spans="1:39" s="382" customFormat="1" ht="14.25">
      <c r="A26" s="396"/>
      <c r="B26" s="394"/>
      <c r="C26" s="394"/>
      <c r="D26" s="394"/>
      <c r="AM26" s="383"/>
    </row>
    <row r="27" spans="1:39">
      <c r="A27" s="381"/>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3"/>
    </row>
    <row r="28" spans="1:39" ht="26.25" customHeight="1">
      <c r="A28" s="381"/>
      <c r="B28" s="382"/>
      <c r="C28" s="382"/>
      <c r="D28" s="382"/>
      <c r="E28" s="382"/>
      <c r="F28" s="382"/>
      <c r="G28" s="382"/>
      <c r="H28" s="1134" t="s">
        <v>529</v>
      </c>
      <c r="I28" s="1134"/>
      <c r="J28" s="1134"/>
      <c r="K28" s="1133"/>
      <c r="L28" s="1133"/>
      <c r="M28" s="1133"/>
      <c r="N28" s="1133"/>
      <c r="O28" s="1133"/>
      <c r="P28" s="1133"/>
      <c r="Q28" s="1133"/>
      <c r="R28" s="1133"/>
      <c r="S28" s="1133"/>
      <c r="T28" s="1133"/>
      <c r="U28" s="1133"/>
      <c r="V28" s="1133"/>
      <c r="W28" s="1133"/>
      <c r="X28" s="1133"/>
      <c r="Y28" s="1133"/>
      <c r="Z28" s="1133"/>
      <c r="AA28" s="1133"/>
      <c r="AB28" s="1133"/>
      <c r="AC28" s="1133"/>
      <c r="AD28" s="1133" t="s">
        <v>530</v>
      </c>
      <c r="AE28" s="1133"/>
      <c r="AF28" s="1133"/>
      <c r="AG28" s="1133"/>
      <c r="AH28" s="382"/>
      <c r="AI28" s="382"/>
      <c r="AJ28" s="382"/>
      <c r="AK28" s="382"/>
      <c r="AL28" s="382"/>
      <c r="AM28" s="383"/>
    </row>
    <row r="29" spans="1:39">
      <c r="A29" s="381"/>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3"/>
    </row>
    <row r="30" spans="1:39">
      <c r="A30" s="397"/>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2"/>
    </row>
  </sheetData>
  <mergeCells count="22">
    <mergeCell ref="G25:Q25"/>
    <mergeCell ref="R25:AG25"/>
    <mergeCell ref="H28:J28"/>
    <mergeCell ref="K28:AC28"/>
    <mergeCell ref="AD28:AG28"/>
    <mergeCell ref="B18:F18"/>
    <mergeCell ref="G18:AL18"/>
    <mergeCell ref="A21:AM21"/>
    <mergeCell ref="A22:AM23"/>
    <mergeCell ref="Y24:AA24"/>
    <mergeCell ref="AB24:AC24"/>
    <mergeCell ref="AD24:AE24"/>
    <mergeCell ref="AF24:AG24"/>
    <mergeCell ref="AH24:AI24"/>
    <mergeCell ref="AJ24:AK24"/>
    <mergeCell ref="AL24:AM24"/>
    <mergeCell ref="A16:AM16"/>
    <mergeCell ref="A1:I1"/>
    <mergeCell ref="A3:G3"/>
    <mergeCell ref="J3:K3"/>
    <mergeCell ref="A5:AM5"/>
    <mergeCell ref="A14:AM14"/>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3" zoomScale="70" zoomScaleNormal="70" zoomScaleSheetLayoutView="70" workbookViewId="0">
      <selection activeCell="X21" sqref="X21"/>
    </sheetView>
  </sheetViews>
  <sheetFormatPr defaultColWidth="3.75" defaultRowHeight="20.25" customHeight="1"/>
  <cols>
    <col min="1" max="16384" width="3.75" style="398"/>
  </cols>
  <sheetData>
    <row r="1" spans="1:27" ht="20.25" customHeight="1">
      <c r="T1" s="1135" t="s">
        <v>524</v>
      </c>
      <c r="U1" s="1135"/>
      <c r="W1" s="398" t="s">
        <v>525</v>
      </c>
      <c r="Y1" s="398" t="s">
        <v>531</v>
      </c>
      <c r="AA1" s="398" t="s">
        <v>527</v>
      </c>
    </row>
    <row r="3" spans="1:27" ht="20.25" customHeight="1">
      <c r="B3" s="398" t="s">
        <v>532</v>
      </c>
    </row>
    <row r="5" spans="1:27" ht="20.25" customHeight="1">
      <c r="N5" s="398" t="s">
        <v>533</v>
      </c>
    </row>
    <row r="7" spans="1:27" ht="20.25" customHeight="1">
      <c r="N7" s="398" t="s">
        <v>534</v>
      </c>
    </row>
    <row r="8" spans="1:27" ht="20.25" customHeight="1">
      <c r="N8" s="398" t="s">
        <v>535</v>
      </c>
    </row>
    <row r="13" spans="1:27" ht="20.25" customHeight="1">
      <c r="A13" s="1136" t="s">
        <v>536</v>
      </c>
      <c r="B13" s="1136"/>
      <c r="C13" s="1136"/>
      <c r="D13" s="1136"/>
      <c r="E13" s="1136"/>
      <c r="F13" s="1136"/>
      <c r="G13" s="1136"/>
      <c r="H13" s="1136"/>
      <c r="I13" s="1136"/>
      <c r="J13" s="1136"/>
      <c r="K13" s="1136"/>
      <c r="L13" s="1136"/>
      <c r="M13" s="1136"/>
      <c r="N13" s="1136"/>
      <c r="O13" s="1136"/>
      <c r="P13" s="1136"/>
      <c r="Q13" s="1136"/>
      <c r="R13" s="1136"/>
      <c r="S13" s="1136"/>
      <c r="T13" s="1136"/>
      <c r="U13" s="1136"/>
      <c r="V13" s="1136"/>
      <c r="W13" s="1136"/>
      <c r="X13" s="1136"/>
      <c r="Y13" s="1136"/>
      <c r="Z13" s="1136"/>
      <c r="AA13" s="1136"/>
    </row>
    <row r="14" spans="1:27" ht="20.25" customHeight="1">
      <c r="A14" s="399"/>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row>
    <row r="15" spans="1:27" ht="20.25" customHeight="1">
      <c r="A15" s="1137" t="s">
        <v>537</v>
      </c>
      <c r="B15" s="1137"/>
      <c r="C15" s="1137"/>
      <c r="D15" s="1137"/>
      <c r="E15" s="1137"/>
      <c r="F15" s="1137"/>
      <c r="G15" s="1137"/>
      <c r="H15" s="1137"/>
      <c r="I15" s="1137"/>
      <c r="J15" s="1137"/>
      <c r="K15" s="1137"/>
      <c r="L15" s="1137"/>
      <c r="M15" s="1137"/>
      <c r="N15" s="1137"/>
      <c r="O15" s="1137"/>
      <c r="P15" s="1137"/>
      <c r="Q15" s="1137"/>
      <c r="R15" s="1137"/>
      <c r="S15" s="1137"/>
      <c r="T15" s="1137"/>
      <c r="U15" s="1137"/>
      <c r="V15" s="1137"/>
      <c r="W15" s="1137"/>
      <c r="X15" s="1137"/>
      <c r="Y15" s="1137"/>
      <c r="Z15" s="1137"/>
      <c r="AA15" s="1137"/>
    </row>
    <row r="16" spans="1:27" ht="20.25" customHeight="1">
      <c r="J16" s="1138"/>
      <c r="K16" s="1138"/>
      <c r="L16" s="1138"/>
      <c r="M16" s="1138"/>
      <c r="N16" s="1138"/>
      <c r="O16" s="1138"/>
      <c r="P16" s="1138"/>
      <c r="Q16" s="1138"/>
      <c r="R16" s="1138"/>
      <c r="S16" s="1138"/>
      <c r="T16" s="1138"/>
      <c r="U16" s="1138"/>
      <c r="V16" s="1138"/>
    </row>
    <row r="17" spans="1:27" ht="20.25" customHeight="1">
      <c r="J17" s="400"/>
      <c r="K17" s="400"/>
      <c r="L17" s="400"/>
      <c r="M17" s="400"/>
      <c r="N17" s="400"/>
      <c r="O17" s="400"/>
      <c r="P17" s="400"/>
      <c r="Q17" s="400"/>
      <c r="R17" s="400"/>
      <c r="S17" s="400"/>
      <c r="T17" s="400"/>
      <c r="U17" s="400"/>
      <c r="V17" s="400"/>
    </row>
    <row r="18" spans="1:27" ht="20.25" customHeight="1">
      <c r="A18" s="1114" t="s">
        <v>538</v>
      </c>
      <c r="B18" s="1114"/>
      <c r="C18" s="1114"/>
      <c r="D18" s="1114"/>
      <c r="E18" s="1114"/>
      <c r="F18" s="1114"/>
      <c r="G18" s="1114"/>
      <c r="H18" s="1114"/>
      <c r="I18" s="1114"/>
      <c r="J18" s="1114"/>
      <c r="K18" s="1114"/>
      <c r="L18" s="1114"/>
      <c r="M18" s="1114"/>
      <c r="N18" s="1114"/>
      <c r="O18" s="1114"/>
      <c r="P18" s="1114"/>
      <c r="Q18" s="1114"/>
      <c r="R18" s="1114"/>
      <c r="S18" s="1114"/>
      <c r="T18" s="1114"/>
      <c r="U18" s="1114"/>
      <c r="V18" s="1114"/>
      <c r="W18" s="1114"/>
      <c r="X18" s="1114"/>
      <c r="Y18" s="1114"/>
      <c r="Z18" s="1114"/>
      <c r="AA18" s="1114"/>
    </row>
    <row r="20" spans="1:27" ht="20.25" customHeight="1">
      <c r="C20" s="398" t="s">
        <v>539</v>
      </c>
      <c r="H20" s="401"/>
      <c r="I20" s="401"/>
      <c r="J20" s="1114" t="s">
        <v>540</v>
      </c>
      <c r="K20" s="1114"/>
      <c r="L20" s="401"/>
      <c r="M20" s="401"/>
      <c r="N20" s="401"/>
      <c r="O20" s="401"/>
      <c r="P20" s="401"/>
      <c r="Q20" s="401"/>
      <c r="R20" s="401"/>
      <c r="S20" s="401"/>
      <c r="T20" s="401"/>
      <c r="U20" s="401"/>
      <c r="V20" s="401"/>
      <c r="W20" s="401"/>
      <c r="X20" s="401"/>
      <c r="Y20" s="401"/>
    </row>
    <row r="21" spans="1:27" ht="20.25" customHeight="1">
      <c r="H21" s="401"/>
      <c r="I21" s="401"/>
      <c r="J21" s="401"/>
      <c r="K21" s="401"/>
      <c r="L21" s="401"/>
      <c r="M21" s="401"/>
      <c r="N21" s="401"/>
      <c r="O21" s="401"/>
      <c r="P21" s="401"/>
      <c r="Q21" s="401"/>
      <c r="R21" s="401"/>
      <c r="S21" s="401"/>
      <c r="T21" s="401"/>
      <c r="U21" s="401"/>
      <c r="V21" s="401"/>
      <c r="W21" s="401"/>
      <c r="X21" s="401"/>
      <c r="Y21" s="401"/>
    </row>
    <row r="22" spans="1:27" ht="20.25" customHeight="1">
      <c r="H22" s="401"/>
      <c r="I22" s="401"/>
      <c r="J22" s="1114" t="s">
        <v>541</v>
      </c>
      <c r="K22" s="1114"/>
      <c r="L22" s="401"/>
      <c r="M22" s="401"/>
      <c r="N22" s="401"/>
      <c r="O22" s="401"/>
      <c r="P22" s="401"/>
      <c r="Q22" s="401"/>
      <c r="R22" s="401"/>
      <c r="S22" s="401"/>
      <c r="T22" s="401"/>
      <c r="U22" s="401"/>
      <c r="V22" s="401"/>
      <c r="W22" s="401"/>
      <c r="X22" s="401"/>
      <c r="Y22" s="401"/>
    </row>
    <row r="23" spans="1:27" ht="20.25" customHeight="1">
      <c r="H23" s="401"/>
      <c r="I23" s="401"/>
      <c r="J23" s="401"/>
      <c r="K23" s="401"/>
      <c r="L23" s="401"/>
      <c r="M23" s="401"/>
      <c r="N23" s="401"/>
      <c r="O23" s="401"/>
      <c r="P23" s="401"/>
      <c r="Q23" s="401"/>
      <c r="R23" s="401"/>
      <c r="S23" s="401"/>
      <c r="T23" s="401"/>
      <c r="U23" s="401"/>
      <c r="V23" s="401"/>
      <c r="W23" s="401"/>
      <c r="X23" s="401"/>
      <c r="Y23" s="401"/>
    </row>
    <row r="24" spans="1:27" ht="20.25" customHeight="1">
      <c r="C24" s="398" t="s">
        <v>542</v>
      </c>
      <c r="H24" s="401"/>
      <c r="I24" s="401"/>
      <c r="J24" s="1114" t="s">
        <v>524</v>
      </c>
      <c r="K24" s="1114"/>
      <c r="L24" s="401"/>
      <c r="M24" s="401" t="s">
        <v>525</v>
      </c>
      <c r="N24" s="401"/>
      <c r="O24" s="401" t="s">
        <v>531</v>
      </c>
      <c r="P24" s="401"/>
      <c r="Q24" s="401" t="s">
        <v>527</v>
      </c>
      <c r="R24" s="401" t="s">
        <v>543</v>
      </c>
      <c r="S24" s="1114" t="s">
        <v>524</v>
      </c>
      <c r="T24" s="1114"/>
      <c r="U24" s="401"/>
      <c r="V24" s="401" t="s">
        <v>525</v>
      </c>
      <c r="W24" s="401"/>
      <c r="X24" s="401" t="s">
        <v>531</v>
      </c>
      <c r="Y24" s="401"/>
      <c r="Z24" s="401" t="s">
        <v>527</v>
      </c>
    </row>
    <row r="25" spans="1:27" ht="20.25" customHeight="1">
      <c r="H25" s="401"/>
      <c r="I25" s="401"/>
      <c r="J25" s="402"/>
      <c r="K25" s="402"/>
      <c r="L25" s="401"/>
      <c r="M25" s="401"/>
      <c r="N25" s="401"/>
      <c r="O25" s="401"/>
      <c r="P25" s="401"/>
      <c r="Q25" s="401"/>
      <c r="R25" s="401"/>
      <c r="S25" s="402"/>
      <c r="T25" s="402"/>
      <c r="U25" s="401"/>
      <c r="V25" s="401"/>
      <c r="W25" s="401"/>
      <c r="X25" s="401"/>
      <c r="Y25" s="401"/>
      <c r="Z25" s="401"/>
    </row>
    <row r="26" spans="1:27" ht="20.25" customHeight="1">
      <c r="H26" s="401"/>
      <c r="I26" s="401"/>
      <c r="J26" s="402"/>
      <c r="K26" s="402"/>
      <c r="L26" s="401"/>
      <c r="M26" s="401"/>
      <c r="N26" s="401"/>
      <c r="O26" s="401"/>
      <c r="P26" s="401"/>
      <c r="Q26" s="401"/>
      <c r="R26" s="401"/>
      <c r="S26" s="402"/>
      <c r="T26" s="402"/>
      <c r="U26" s="401"/>
      <c r="V26" s="401"/>
      <c r="W26" s="401"/>
      <c r="X26" s="401"/>
      <c r="Y26" s="401"/>
      <c r="Z26" s="401"/>
    </row>
    <row r="27" spans="1:27" ht="20.25" customHeight="1">
      <c r="H27" s="401"/>
      <c r="I27" s="401"/>
      <c r="J27" s="401"/>
      <c r="K27" s="401"/>
      <c r="L27" s="401"/>
      <c r="M27" s="403"/>
      <c r="N27" s="401"/>
      <c r="O27" s="401"/>
      <c r="P27" s="401"/>
      <c r="Q27" s="401"/>
      <c r="R27" s="401"/>
      <c r="S27" s="401"/>
      <c r="T27" s="401"/>
      <c r="U27" s="401"/>
      <c r="V27" s="401"/>
      <c r="W27" s="401"/>
      <c r="X27" s="401"/>
      <c r="Y27" s="401"/>
    </row>
    <row r="28" spans="1:27" ht="20.25" customHeight="1">
      <c r="C28" s="398" t="s">
        <v>544</v>
      </c>
      <c r="H28" s="401"/>
      <c r="I28" s="401"/>
      <c r="J28" s="401"/>
      <c r="K28" s="401"/>
      <c r="L28" s="401"/>
      <c r="M28" s="401"/>
      <c r="N28" s="401"/>
      <c r="O28" s="401"/>
      <c r="P28" s="401"/>
      <c r="Q28" s="401"/>
      <c r="R28" s="401"/>
      <c r="S28" s="401"/>
      <c r="T28" s="401"/>
      <c r="U28" s="401"/>
      <c r="V28" s="401"/>
      <c r="W28" s="401"/>
      <c r="X28" s="401"/>
      <c r="Y28" s="401"/>
    </row>
    <row r="29" spans="1:27" ht="20.25" customHeight="1">
      <c r="H29" s="401"/>
      <c r="I29" s="401"/>
      <c r="J29" s="401"/>
      <c r="K29" s="401"/>
      <c r="L29" s="401"/>
      <c r="M29" s="403"/>
      <c r="N29" s="401"/>
      <c r="O29" s="401"/>
      <c r="P29" s="401"/>
      <c r="Q29" s="401"/>
      <c r="R29" s="401"/>
      <c r="S29" s="401"/>
      <c r="T29" s="401"/>
      <c r="U29" s="401"/>
      <c r="V29" s="401"/>
      <c r="W29" s="401"/>
      <c r="X29" s="401"/>
      <c r="Y29" s="401"/>
    </row>
    <row r="30" spans="1:27" ht="20.25" customHeight="1">
      <c r="H30" s="401"/>
      <c r="I30" s="401"/>
      <c r="J30" s="401"/>
      <c r="K30" s="401"/>
      <c r="L30" s="401"/>
      <c r="M30" s="401"/>
      <c r="N30" s="401"/>
      <c r="O30" s="401"/>
      <c r="P30" s="401"/>
      <c r="Q30" s="401"/>
      <c r="R30" s="401"/>
      <c r="S30" s="401"/>
      <c r="T30" s="401"/>
      <c r="U30" s="401"/>
      <c r="V30" s="401"/>
      <c r="W30" s="401"/>
      <c r="X30" s="401"/>
      <c r="Y30" s="401"/>
    </row>
    <row r="31" spans="1:27" ht="20.25" customHeight="1">
      <c r="H31" s="401"/>
      <c r="I31" s="401"/>
      <c r="J31" s="401"/>
      <c r="K31" s="401"/>
      <c r="L31" s="401"/>
      <c r="M31" s="401"/>
      <c r="N31" s="401"/>
      <c r="O31" s="401"/>
      <c r="P31" s="401"/>
      <c r="Q31" s="401"/>
      <c r="R31" s="401"/>
      <c r="S31" s="401"/>
      <c r="T31" s="401"/>
      <c r="U31" s="401"/>
      <c r="V31" s="401"/>
      <c r="W31" s="401"/>
      <c r="X31" s="401"/>
      <c r="Y31" s="401"/>
    </row>
    <row r="32" spans="1:27" ht="20.25" customHeight="1">
      <c r="H32" s="401"/>
      <c r="I32" s="401"/>
      <c r="J32" s="401"/>
      <c r="K32" s="401"/>
      <c r="L32" s="401"/>
      <c r="M32" s="401"/>
      <c r="N32" s="401"/>
      <c r="O32" s="401"/>
      <c r="P32" s="401"/>
      <c r="Q32" s="401"/>
      <c r="R32" s="401"/>
      <c r="S32" s="401"/>
      <c r="T32" s="401"/>
      <c r="U32" s="401"/>
      <c r="V32" s="401"/>
      <c r="W32" s="401"/>
      <c r="X32" s="401"/>
      <c r="Y32" s="401"/>
    </row>
    <row r="33" spans="8:25" ht="20.25" customHeight="1">
      <c r="H33" s="401"/>
      <c r="I33" s="401"/>
      <c r="J33" s="401"/>
      <c r="K33" s="401"/>
      <c r="L33" s="401"/>
      <c r="M33" s="401"/>
      <c r="N33" s="401"/>
      <c r="O33" s="401"/>
      <c r="P33" s="401"/>
      <c r="Q33" s="401"/>
      <c r="R33" s="401"/>
      <c r="S33" s="401"/>
      <c r="T33" s="401"/>
      <c r="U33" s="401"/>
      <c r="V33" s="401"/>
      <c r="W33" s="401"/>
      <c r="X33" s="401"/>
      <c r="Y33" s="401"/>
    </row>
  </sheetData>
  <mergeCells count="9">
    <mergeCell ref="J22:K22"/>
    <mergeCell ref="J24:K24"/>
    <mergeCell ref="S24:T24"/>
    <mergeCell ref="T1:U1"/>
    <mergeCell ref="A13:AA13"/>
    <mergeCell ref="A15:AA15"/>
    <mergeCell ref="J16:V16"/>
    <mergeCell ref="A18:AA18"/>
    <mergeCell ref="J20:K20"/>
  </mergeCells>
  <phoneticPr fontId="5"/>
  <pageMargins left="0.7" right="0.7" top="0.75" bottom="0.75" header="0.3" footer="0.3"/>
  <pageSetup paperSize="9" scale="86"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T33"/>
  <sheetViews>
    <sheetView showGridLines="0" view="pageBreakPreview" zoomScale="40" zoomScaleNormal="100" zoomScaleSheetLayoutView="40" workbookViewId="0">
      <pane xSplit="4" ySplit="5" topLeftCell="DL6" activePane="bottomRight" state="frozen"/>
      <selection activeCell="A33" sqref="A33:C33"/>
      <selection pane="topRight" activeCell="A33" sqref="A33:C33"/>
      <selection pane="bottomLeft" activeCell="A33" sqref="A33:C33"/>
      <selection pane="bottomRight" activeCell="EE46" sqref="EE46"/>
    </sheetView>
  </sheetViews>
  <sheetFormatPr defaultRowHeight="14.25"/>
  <cols>
    <col min="1" max="1" width="2.25" style="170" customWidth="1"/>
    <col min="2" max="3" width="3.625" style="170" customWidth="1"/>
    <col min="4" max="4" width="11.625" style="170" customWidth="1"/>
    <col min="5" max="16" width="12.125" style="172" customWidth="1"/>
    <col min="17" max="17" width="3.875" style="172" customWidth="1"/>
    <col min="18" max="19" width="3.625" style="170" customWidth="1"/>
    <col min="20" max="20" width="11.625" style="170" customWidth="1"/>
    <col min="21" max="32" width="12.125" style="170" customWidth="1"/>
    <col min="33" max="33" width="4.375" style="170" customWidth="1"/>
    <col min="34" max="35" width="3.625" style="170" customWidth="1"/>
    <col min="36" max="36" width="11.625" style="170" customWidth="1"/>
    <col min="37" max="45" width="12.875" style="170" customWidth="1"/>
    <col min="46" max="46" width="5.5" style="170" customWidth="1"/>
    <col min="47" max="49" width="9" style="170"/>
    <col min="50" max="50" width="13.875" style="170" bestFit="1" customWidth="1"/>
    <col min="51" max="51" width="14.125" style="170" bestFit="1" customWidth="1"/>
    <col min="52" max="52" width="13.875" style="170" bestFit="1" customWidth="1"/>
    <col min="53" max="53" width="10.5" style="170" bestFit="1" customWidth="1"/>
    <col min="54" max="54" width="13.875" style="170" bestFit="1" customWidth="1"/>
    <col min="55" max="59" width="10.5" style="170" bestFit="1" customWidth="1"/>
    <col min="60" max="60" width="15.125" style="170" bestFit="1" customWidth="1"/>
    <col min="61" max="61" width="11.625" style="170" bestFit="1" customWidth="1"/>
    <col min="62" max="65" width="9" style="170"/>
    <col min="66" max="66" width="10.5" style="170" bestFit="1" customWidth="1"/>
    <col min="67" max="68" width="11.625" style="170" bestFit="1" customWidth="1"/>
    <col min="69" max="69" width="10.5" style="170" bestFit="1" customWidth="1"/>
    <col min="70" max="71" width="14.125" style="170" bestFit="1" customWidth="1"/>
    <col min="72" max="72" width="11.625" style="170" bestFit="1" customWidth="1"/>
    <col min="73" max="73" width="14.125" style="170" bestFit="1" customWidth="1"/>
    <col min="74" max="74" width="11.625" style="170" bestFit="1" customWidth="1"/>
    <col min="75" max="75" width="15.625" style="170" bestFit="1" customWidth="1"/>
    <col min="76" max="76" width="12.25" style="170" bestFit="1" customWidth="1"/>
    <col min="77" max="77" width="9" style="170"/>
    <col min="78" max="78" width="2.125" style="170" customWidth="1"/>
    <col min="79" max="80" width="3.625" style="170" customWidth="1"/>
    <col min="81" max="81" width="11.625" style="172" customWidth="1"/>
    <col min="82" max="92" width="12.125" style="172" customWidth="1"/>
    <col min="93" max="93" width="12.125" style="170" customWidth="1"/>
    <col min="94" max="94" width="4.75" style="170" customWidth="1"/>
    <col min="95" max="95" width="2.125" style="170" customWidth="1"/>
    <col min="96" max="97" width="3.625" style="170" customWidth="1"/>
    <col min="98" max="98" width="11.625" style="170" customWidth="1"/>
    <col min="99" max="106" width="12.875" style="170" customWidth="1"/>
    <col min="107" max="107" width="9" style="170"/>
    <col min="108" max="108" width="3.125" style="28" customWidth="1"/>
    <col min="109" max="110" width="2.625" style="28" customWidth="1"/>
    <col min="111" max="111" width="11.75" style="28" customWidth="1"/>
    <col min="112" max="126" width="9.625" style="28" customWidth="1"/>
    <col min="127" max="127" width="9" style="28"/>
    <col min="128" max="148" width="9" style="170"/>
    <col min="149" max="150" width="10.5" style="170" customWidth="1"/>
    <col min="151" max="16384" width="9" style="170"/>
  </cols>
  <sheetData>
    <row r="1" spans="1:150" s="153" customFormat="1" ht="20.25" customHeight="1">
      <c r="B1" s="1170" t="s">
        <v>107</v>
      </c>
      <c r="C1" s="1170"/>
      <c r="D1" s="1170"/>
      <c r="E1" s="1170"/>
      <c r="F1" s="1170"/>
      <c r="G1" s="1170"/>
      <c r="H1" s="1170"/>
      <c r="I1" s="1170"/>
      <c r="J1" s="1170"/>
      <c r="K1" s="1170"/>
      <c r="L1" s="1170"/>
      <c r="M1" s="1170"/>
      <c r="N1" s="1171"/>
      <c r="O1" s="154"/>
      <c r="P1" s="154"/>
      <c r="Q1" s="154"/>
      <c r="R1" s="1172" t="s">
        <v>108</v>
      </c>
      <c r="S1" s="1172"/>
      <c r="T1" s="1172"/>
      <c r="U1" s="1172"/>
      <c r="V1" s="1172"/>
      <c r="W1" s="1172"/>
      <c r="X1" s="1172"/>
      <c r="Y1" s="1172"/>
      <c r="Z1" s="1172"/>
      <c r="AA1" s="1172"/>
      <c r="AB1" s="1172"/>
      <c r="AC1" s="1172"/>
      <c r="AD1" s="1172"/>
      <c r="AE1" s="155"/>
      <c r="AH1" s="1172" t="s">
        <v>108</v>
      </c>
      <c r="AI1" s="1172"/>
      <c r="AJ1" s="1172"/>
      <c r="AK1" s="1172"/>
      <c r="AL1" s="1172"/>
      <c r="AM1" s="1172"/>
      <c r="AN1" s="1172"/>
      <c r="AO1" s="1172"/>
      <c r="AP1" s="1172"/>
      <c r="AQ1" s="1172"/>
      <c r="AR1" s="1172"/>
      <c r="AS1" s="1172"/>
      <c r="AU1" s="1172" t="s">
        <v>109</v>
      </c>
      <c r="AV1" s="1172"/>
      <c r="AW1" s="1172"/>
      <c r="AX1" s="1172"/>
      <c r="AY1" s="1172"/>
      <c r="AZ1" s="1172"/>
      <c r="BA1" s="1172"/>
      <c r="BB1" s="1172"/>
      <c r="BC1" s="1172"/>
      <c r="BD1" s="1172"/>
      <c r="BE1" s="1172"/>
      <c r="BF1" s="1172"/>
      <c r="BG1" s="1172"/>
      <c r="BH1" s="154"/>
      <c r="BI1" s="156"/>
      <c r="BK1" s="1172" t="s">
        <v>109</v>
      </c>
      <c r="BL1" s="1172"/>
      <c r="BM1" s="1172"/>
      <c r="BN1" s="1172"/>
      <c r="BO1" s="1172"/>
      <c r="BP1" s="1172"/>
      <c r="BQ1" s="1172"/>
      <c r="BR1" s="1172"/>
      <c r="BS1" s="1172"/>
      <c r="BT1" s="1172"/>
      <c r="BU1" s="1172"/>
      <c r="BV1" s="1172"/>
      <c r="BW1" s="1172"/>
      <c r="CA1" s="1172" t="s">
        <v>110</v>
      </c>
      <c r="CB1" s="1172"/>
      <c r="CC1" s="1172"/>
      <c r="CD1" s="1172"/>
      <c r="CE1" s="1172"/>
      <c r="CF1" s="1172"/>
      <c r="CG1" s="1172"/>
      <c r="CH1" s="1172"/>
      <c r="CI1" s="1172"/>
      <c r="CJ1" s="1172"/>
      <c r="CK1" s="1172"/>
      <c r="CL1" s="1172"/>
      <c r="CM1" s="1172"/>
      <c r="CN1" s="154"/>
      <c r="CV1" s="155" t="s">
        <v>110</v>
      </c>
      <c r="DD1" s="157"/>
      <c r="DE1" s="1169" t="s">
        <v>111</v>
      </c>
      <c r="DF1" s="1169"/>
      <c r="DG1" s="1169"/>
      <c r="DH1" s="1169"/>
      <c r="DI1" s="1169"/>
      <c r="DJ1" s="1169"/>
      <c r="DK1" s="1169"/>
      <c r="DL1" s="1169"/>
      <c r="DM1" s="1169"/>
      <c r="DN1" s="1169"/>
      <c r="DO1" s="1169"/>
      <c r="DP1" s="1169"/>
      <c r="DQ1" s="1169"/>
      <c r="DR1" s="1169"/>
      <c r="DS1" s="1169"/>
      <c r="DT1" s="157"/>
      <c r="DU1" s="157"/>
      <c r="DV1" s="157"/>
      <c r="DW1" s="157"/>
      <c r="DX1" s="28"/>
      <c r="DY1" s="28"/>
      <c r="DZ1" s="28"/>
      <c r="EA1" s="158" t="s">
        <v>112</v>
      </c>
      <c r="EB1" s="28"/>
      <c r="EC1" s="28"/>
      <c r="ED1" s="28"/>
      <c r="EE1" s="28"/>
      <c r="EF1" s="28"/>
      <c r="EG1" s="158" t="s">
        <v>112</v>
      </c>
      <c r="EH1" s="28"/>
      <c r="EI1" s="28"/>
      <c r="EJ1" s="28"/>
      <c r="EK1" s="28"/>
      <c r="EL1" s="28"/>
      <c r="EM1" s="28"/>
      <c r="EN1" s="28"/>
      <c r="EO1" s="28"/>
      <c r="EP1" s="28"/>
      <c r="EQ1" s="28"/>
      <c r="ER1" s="28"/>
      <c r="ES1" s="28"/>
      <c r="ET1" s="28"/>
    </row>
    <row r="2" spans="1:150" s="159" customFormat="1" ht="18" customHeight="1">
      <c r="B2" s="160"/>
      <c r="C2" s="160"/>
      <c r="D2" s="161" t="s">
        <v>113</v>
      </c>
      <c r="E2" s="160"/>
      <c r="F2" s="160"/>
      <c r="G2" s="160"/>
      <c r="H2" s="160"/>
      <c r="I2" s="160"/>
      <c r="J2" s="160"/>
      <c r="K2" s="160"/>
      <c r="L2" s="160"/>
      <c r="M2" s="160"/>
      <c r="N2" s="162"/>
      <c r="O2" s="162"/>
      <c r="P2" s="163"/>
      <c r="Q2" s="163"/>
      <c r="T2" s="161" t="s">
        <v>114</v>
      </c>
      <c r="AF2" s="164" t="s">
        <v>114</v>
      </c>
      <c r="AJ2" s="161" t="s">
        <v>115</v>
      </c>
      <c r="AS2" s="164" t="s">
        <v>115</v>
      </c>
      <c r="AW2" s="165" t="s">
        <v>116</v>
      </c>
      <c r="AX2" s="162"/>
      <c r="AY2" s="162"/>
      <c r="AZ2" s="162"/>
      <c r="BA2" s="162"/>
      <c r="BB2" s="162"/>
      <c r="BC2" s="162"/>
      <c r="BD2" s="162"/>
      <c r="BE2" s="162"/>
      <c r="BF2" s="162"/>
      <c r="BG2" s="162"/>
      <c r="BH2" s="162" t="s">
        <v>117</v>
      </c>
      <c r="BI2" s="166"/>
      <c r="BL2" s="159" t="s">
        <v>118</v>
      </c>
      <c r="BM2" s="161"/>
      <c r="BW2" s="159" t="s">
        <v>118</v>
      </c>
      <c r="BX2" s="164"/>
      <c r="CC2" s="165" t="s">
        <v>119</v>
      </c>
      <c r="CD2" s="162"/>
      <c r="CE2" s="162"/>
      <c r="CF2" s="162"/>
      <c r="CG2" s="162"/>
      <c r="CH2" s="162"/>
      <c r="CI2" s="162"/>
      <c r="CJ2" s="162"/>
      <c r="CK2" s="162"/>
      <c r="CL2" s="162"/>
      <c r="CM2" s="162"/>
      <c r="CN2" s="162" t="s">
        <v>120</v>
      </c>
      <c r="CO2" s="164"/>
      <c r="CT2" s="161" t="s">
        <v>121</v>
      </c>
      <c r="DA2" s="159" t="s">
        <v>122</v>
      </c>
      <c r="DB2" s="164"/>
      <c r="DD2" s="167"/>
      <c r="DE2" s="167"/>
      <c r="DF2" s="167"/>
      <c r="DG2" s="167" t="s">
        <v>123</v>
      </c>
      <c r="DH2" s="167"/>
      <c r="DI2" s="167"/>
      <c r="DJ2" s="167"/>
      <c r="DK2" s="167"/>
      <c r="DL2" s="167"/>
      <c r="DM2" s="167"/>
      <c r="DN2" s="167"/>
      <c r="DO2" s="167"/>
      <c r="DP2" s="167"/>
      <c r="DQ2" s="167"/>
      <c r="DR2" s="167"/>
      <c r="DS2" s="167"/>
      <c r="DT2" s="167"/>
      <c r="DU2" s="167" t="s">
        <v>123</v>
      </c>
      <c r="DV2" s="168"/>
      <c r="DW2" s="167"/>
      <c r="DX2" s="167" t="s">
        <v>124</v>
      </c>
      <c r="DY2" s="167"/>
      <c r="DZ2" s="169"/>
      <c r="EA2" s="169"/>
      <c r="EB2" s="167"/>
      <c r="EC2" s="167"/>
      <c r="ED2" s="167"/>
      <c r="EE2" s="167"/>
      <c r="EF2" s="168"/>
      <c r="EG2" s="169"/>
      <c r="EH2" s="167"/>
      <c r="EI2" s="167"/>
      <c r="EJ2" s="167"/>
      <c r="EK2" s="167"/>
      <c r="EL2" s="168"/>
      <c r="EM2" s="167"/>
      <c r="EN2" s="167"/>
      <c r="EO2" s="167"/>
      <c r="EP2" s="167"/>
      <c r="EQ2" s="167"/>
      <c r="ER2" s="167"/>
      <c r="ES2" s="167" t="s">
        <v>125</v>
      </c>
      <c r="ET2" s="167"/>
    </row>
    <row r="3" spans="1:150" ht="8.25" customHeight="1">
      <c r="B3" s="171"/>
      <c r="C3" s="171"/>
      <c r="D3" s="171"/>
      <c r="E3" s="171"/>
      <c r="F3" s="171"/>
      <c r="G3" s="171"/>
      <c r="H3" s="171"/>
      <c r="I3" s="171"/>
      <c r="J3" s="171"/>
      <c r="K3" s="171"/>
      <c r="L3" s="171"/>
      <c r="M3" s="171"/>
      <c r="Q3" s="173"/>
      <c r="AW3" s="172"/>
      <c r="AX3" s="172"/>
      <c r="AY3" s="172"/>
      <c r="AZ3" s="172"/>
      <c r="BA3" s="172"/>
      <c r="BB3" s="172"/>
      <c r="BC3" s="172"/>
      <c r="BD3" s="172"/>
      <c r="BE3" s="172"/>
      <c r="BF3" s="172"/>
      <c r="BG3" s="172"/>
      <c r="BH3" s="172"/>
      <c r="BI3" s="174"/>
      <c r="BZ3" s="175"/>
      <c r="CA3" s="175"/>
      <c r="CB3" s="175"/>
      <c r="CC3" s="173"/>
      <c r="CD3" s="173"/>
      <c r="CE3" s="173"/>
      <c r="CF3" s="173"/>
      <c r="CG3" s="173"/>
      <c r="CH3" s="173"/>
      <c r="CI3" s="173"/>
      <c r="CJ3" s="173"/>
      <c r="DX3" s="28"/>
      <c r="DY3" s="28"/>
      <c r="DZ3" s="28"/>
      <c r="EA3" s="28"/>
      <c r="EB3" s="28"/>
      <c r="EC3" s="28"/>
      <c r="ED3" s="28"/>
      <c r="EE3" s="28"/>
      <c r="EF3" s="28"/>
      <c r="EG3" s="28"/>
      <c r="EH3" s="28"/>
      <c r="EI3" s="28"/>
      <c r="EJ3" s="28"/>
      <c r="EK3" s="28"/>
      <c r="EL3" s="28"/>
      <c r="EM3" s="28"/>
      <c r="EN3" s="28"/>
      <c r="EO3" s="28"/>
      <c r="EP3" s="28"/>
      <c r="EQ3" s="28"/>
      <c r="ER3" s="28"/>
      <c r="ES3" s="28"/>
      <c r="ET3" s="28"/>
    </row>
    <row r="4" spans="1:150" s="176" customFormat="1" ht="37.5" customHeight="1">
      <c r="B4" s="1166" t="s">
        <v>126</v>
      </c>
      <c r="C4" s="1167"/>
      <c r="D4" s="1168"/>
      <c r="E4" s="177" t="s">
        <v>127</v>
      </c>
      <c r="F4" s="178" t="s">
        <v>127</v>
      </c>
      <c r="G4" s="178" t="s">
        <v>128</v>
      </c>
      <c r="H4" s="179" t="s">
        <v>129</v>
      </c>
      <c r="I4" s="177" t="s">
        <v>130</v>
      </c>
      <c r="J4" s="178" t="s">
        <v>131</v>
      </c>
      <c r="K4" s="180" t="s">
        <v>132</v>
      </c>
      <c r="L4" s="178" t="s">
        <v>133</v>
      </c>
      <c r="M4" s="178" t="s">
        <v>134</v>
      </c>
      <c r="N4" s="178" t="s">
        <v>135</v>
      </c>
      <c r="O4" s="178" t="s">
        <v>136</v>
      </c>
      <c r="P4" s="178" t="s">
        <v>137</v>
      </c>
      <c r="Q4" s="181"/>
      <c r="R4" s="1166" t="s">
        <v>126</v>
      </c>
      <c r="S4" s="1167"/>
      <c r="T4" s="1168"/>
      <c r="U4" s="182" t="s">
        <v>138</v>
      </c>
      <c r="V4" s="180" t="s">
        <v>139</v>
      </c>
      <c r="W4" s="180" t="s">
        <v>140</v>
      </c>
      <c r="X4" s="182" t="s">
        <v>141</v>
      </c>
      <c r="Y4" s="177" t="s">
        <v>142</v>
      </c>
      <c r="Z4" s="178" t="s">
        <v>143</v>
      </c>
      <c r="AA4" s="178" t="s">
        <v>144</v>
      </c>
      <c r="AB4" s="177" t="s">
        <v>145</v>
      </c>
      <c r="AC4" s="183" t="s">
        <v>146</v>
      </c>
      <c r="AD4" s="178" t="s">
        <v>147</v>
      </c>
      <c r="AE4" s="178" t="s">
        <v>148</v>
      </c>
      <c r="AF4" s="178" t="s">
        <v>149</v>
      </c>
      <c r="AH4" s="1166" t="s">
        <v>126</v>
      </c>
      <c r="AI4" s="1167"/>
      <c r="AJ4" s="1168"/>
      <c r="AK4" s="178" t="s">
        <v>150</v>
      </c>
      <c r="AL4" s="178" t="s">
        <v>150</v>
      </c>
      <c r="AM4" s="178" t="s">
        <v>150</v>
      </c>
      <c r="AN4" s="177" t="s">
        <v>151</v>
      </c>
      <c r="AO4" s="177" t="s">
        <v>152</v>
      </c>
      <c r="AP4" s="182" t="s">
        <v>153</v>
      </c>
      <c r="AQ4" s="178" t="s">
        <v>153</v>
      </c>
      <c r="AR4" s="177" t="s">
        <v>154</v>
      </c>
      <c r="AS4" s="178" t="s">
        <v>155</v>
      </c>
      <c r="AU4" s="1166" t="s">
        <v>126</v>
      </c>
      <c r="AV4" s="1167"/>
      <c r="AW4" s="1168"/>
      <c r="AX4" s="178" t="s">
        <v>156</v>
      </c>
      <c r="AY4" s="178" t="s">
        <v>157</v>
      </c>
      <c r="AZ4" s="177" t="s">
        <v>158</v>
      </c>
      <c r="BA4" s="178" t="s">
        <v>159</v>
      </c>
      <c r="BB4" s="178" t="s">
        <v>160</v>
      </c>
      <c r="BC4" s="177" t="s">
        <v>161</v>
      </c>
      <c r="BD4" s="178" t="s">
        <v>161</v>
      </c>
      <c r="BE4" s="182" t="s">
        <v>162</v>
      </c>
      <c r="BF4" s="177" t="s">
        <v>163</v>
      </c>
      <c r="BG4" s="177" t="s">
        <v>164</v>
      </c>
      <c r="BH4" s="178" t="s">
        <v>164</v>
      </c>
      <c r="BI4" s="177" t="s">
        <v>165</v>
      </c>
      <c r="BK4" s="1166" t="s">
        <v>126</v>
      </c>
      <c r="BL4" s="1167"/>
      <c r="BM4" s="1168"/>
      <c r="BN4" s="177" t="s">
        <v>166</v>
      </c>
      <c r="BO4" s="177" t="s">
        <v>167</v>
      </c>
      <c r="BP4" s="178" t="s">
        <v>168</v>
      </c>
      <c r="BQ4" s="178" t="s">
        <v>169</v>
      </c>
      <c r="BR4" s="177" t="s">
        <v>170</v>
      </c>
      <c r="BS4" s="178" t="s">
        <v>171</v>
      </c>
      <c r="BT4" s="177" t="s">
        <v>172</v>
      </c>
      <c r="BU4" s="177" t="s">
        <v>173</v>
      </c>
      <c r="BV4" s="177" t="s">
        <v>174</v>
      </c>
      <c r="BW4" s="178" t="s">
        <v>174</v>
      </c>
      <c r="BX4" s="178" t="s">
        <v>175</v>
      </c>
      <c r="BZ4" s="184"/>
      <c r="CA4" s="1166" t="s">
        <v>126</v>
      </c>
      <c r="CB4" s="1167"/>
      <c r="CC4" s="1168"/>
      <c r="CD4" s="177" t="s">
        <v>176</v>
      </c>
      <c r="CE4" s="177" t="s">
        <v>176</v>
      </c>
      <c r="CF4" s="177" t="s">
        <v>177</v>
      </c>
      <c r="CG4" s="177" t="s">
        <v>177</v>
      </c>
      <c r="CH4" s="177" t="s">
        <v>178</v>
      </c>
      <c r="CI4" s="177" t="s">
        <v>178</v>
      </c>
      <c r="CJ4" s="178" t="s">
        <v>178</v>
      </c>
      <c r="CK4" s="177" t="s">
        <v>179</v>
      </c>
      <c r="CL4" s="177" t="s">
        <v>180</v>
      </c>
      <c r="CM4" s="177" t="s">
        <v>181</v>
      </c>
      <c r="CN4" s="177" t="s">
        <v>182</v>
      </c>
      <c r="CO4" s="177" t="s">
        <v>183</v>
      </c>
      <c r="CR4" s="1166" t="s">
        <v>126</v>
      </c>
      <c r="CS4" s="1167"/>
      <c r="CT4" s="1168"/>
      <c r="CU4" s="178" t="s">
        <v>184</v>
      </c>
      <c r="CV4" s="178" t="s">
        <v>185</v>
      </c>
      <c r="CW4" s="185" t="s">
        <v>186</v>
      </c>
      <c r="CX4" s="178" t="s">
        <v>187</v>
      </c>
      <c r="CY4" s="178" t="s">
        <v>188</v>
      </c>
      <c r="CZ4" s="177" t="s">
        <v>189</v>
      </c>
      <c r="DA4" s="178" t="s">
        <v>190</v>
      </c>
      <c r="DB4" s="178" t="s">
        <v>190</v>
      </c>
      <c r="DD4" s="186"/>
      <c r="DE4" s="1166" t="s">
        <v>126</v>
      </c>
      <c r="DF4" s="1167"/>
      <c r="DG4" s="1168"/>
      <c r="DH4" s="187" t="s">
        <v>191</v>
      </c>
      <c r="DI4" s="187" t="s">
        <v>192</v>
      </c>
      <c r="DJ4" s="187" t="s">
        <v>193</v>
      </c>
      <c r="DK4" s="187" t="s">
        <v>194</v>
      </c>
      <c r="DL4" s="187" t="s">
        <v>195</v>
      </c>
      <c r="DM4" s="187" t="s">
        <v>196</v>
      </c>
      <c r="DN4" s="188" t="s">
        <v>197</v>
      </c>
      <c r="DO4" s="187" t="s">
        <v>198</v>
      </c>
      <c r="DP4" s="187" t="s">
        <v>199</v>
      </c>
      <c r="DQ4" s="187" t="s">
        <v>200</v>
      </c>
      <c r="DR4" s="187" t="s">
        <v>201</v>
      </c>
      <c r="DS4" s="187" t="s">
        <v>202</v>
      </c>
      <c r="DT4" s="187" t="s">
        <v>203</v>
      </c>
      <c r="DU4" s="187" t="s">
        <v>203</v>
      </c>
      <c r="DV4" s="187" t="s">
        <v>204</v>
      </c>
      <c r="DW4" s="186"/>
      <c r="DX4" s="1166" t="s">
        <v>126</v>
      </c>
      <c r="DY4" s="1167"/>
      <c r="DZ4" s="1168"/>
      <c r="EA4" s="187" t="s">
        <v>205</v>
      </c>
      <c r="EB4" s="189" t="s">
        <v>206</v>
      </c>
      <c r="EC4" s="189" t="s">
        <v>207</v>
      </c>
      <c r="ED4" s="189" t="s">
        <v>208</v>
      </c>
      <c r="EE4" s="187" t="s">
        <v>209</v>
      </c>
      <c r="EF4" s="187" t="s">
        <v>210</v>
      </c>
      <c r="EG4" s="187" t="s">
        <v>205</v>
      </c>
      <c r="EH4" s="189" t="s">
        <v>206</v>
      </c>
      <c r="EI4" s="189" t="s">
        <v>207</v>
      </c>
      <c r="EJ4" s="189" t="s">
        <v>208</v>
      </c>
      <c r="EK4" s="187" t="s">
        <v>209</v>
      </c>
      <c r="EL4" s="187" t="s">
        <v>210</v>
      </c>
      <c r="EM4" s="187" t="s">
        <v>211</v>
      </c>
      <c r="EN4" s="190" t="s">
        <v>212</v>
      </c>
      <c r="EO4" s="187" t="s">
        <v>213</v>
      </c>
      <c r="EP4" s="187" t="s">
        <v>214</v>
      </c>
      <c r="EQ4" s="188" t="s">
        <v>215</v>
      </c>
      <c r="ER4" s="188" t="s">
        <v>216</v>
      </c>
      <c r="ES4" s="188" t="s">
        <v>217</v>
      </c>
      <c r="ET4" s="188" t="s">
        <v>218</v>
      </c>
    </row>
    <row r="5" spans="1:150" ht="23.1" customHeight="1">
      <c r="A5" s="191"/>
      <c r="B5" s="1143" t="s">
        <v>219</v>
      </c>
      <c r="C5" s="1143"/>
      <c r="D5" s="1143"/>
      <c r="E5" s="192" t="s">
        <v>220</v>
      </c>
      <c r="F5" s="193" t="s">
        <v>221</v>
      </c>
      <c r="G5" s="193" t="s">
        <v>222</v>
      </c>
      <c r="H5" s="192" t="s">
        <v>220</v>
      </c>
      <c r="I5" s="192" t="s">
        <v>220</v>
      </c>
      <c r="J5" s="193" t="s">
        <v>223</v>
      </c>
      <c r="K5" s="193" t="s">
        <v>224</v>
      </c>
      <c r="L5" s="193" t="s">
        <v>223</v>
      </c>
      <c r="M5" s="193" t="s">
        <v>224</v>
      </c>
      <c r="N5" s="193" t="s">
        <v>225</v>
      </c>
      <c r="O5" s="193" t="s">
        <v>224</v>
      </c>
      <c r="P5" s="193" t="s">
        <v>224</v>
      </c>
      <c r="Q5" s="194"/>
      <c r="R5" s="1143" t="s">
        <v>219</v>
      </c>
      <c r="S5" s="1143"/>
      <c r="T5" s="1143"/>
      <c r="U5" s="192" t="s">
        <v>221</v>
      </c>
      <c r="V5" s="193" t="s">
        <v>225</v>
      </c>
      <c r="W5" s="193" t="s">
        <v>226</v>
      </c>
      <c r="X5" s="195" t="s">
        <v>220</v>
      </c>
      <c r="Y5" s="192" t="s">
        <v>227</v>
      </c>
      <c r="Z5" s="193" t="s">
        <v>228</v>
      </c>
      <c r="AA5" s="193" t="s">
        <v>229</v>
      </c>
      <c r="AB5" s="192" t="s">
        <v>230</v>
      </c>
      <c r="AC5" s="192" t="s">
        <v>226</v>
      </c>
      <c r="AD5" s="193" t="s">
        <v>221</v>
      </c>
      <c r="AE5" s="193" t="s">
        <v>225</v>
      </c>
      <c r="AF5" s="193" t="s">
        <v>231</v>
      </c>
      <c r="AG5" s="191"/>
      <c r="AH5" s="1143" t="s">
        <v>219</v>
      </c>
      <c r="AI5" s="1143"/>
      <c r="AJ5" s="1143"/>
      <c r="AK5" s="193" t="s">
        <v>232</v>
      </c>
      <c r="AL5" s="193" t="s">
        <v>233</v>
      </c>
      <c r="AM5" s="193" t="s">
        <v>224</v>
      </c>
      <c r="AN5" s="195" t="s">
        <v>220</v>
      </c>
      <c r="AO5" s="192" t="s">
        <v>234</v>
      </c>
      <c r="AP5" s="192" t="s">
        <v>235</v>
      </c>
      <c r="AQ5" s="193" t="s">
        <v>224</v>
      </c>
      <c r="AR5" s="192" t="s">
        <v>236</v>
      </c>
      <c r="AS5" s="193" t="s">
        <v>237</v>
      </c>
      <c r="AT5" s="191"/>
      <c r="AU5" s="1143" t="s">
        <v>219</v>
      </c>
      <c r="AV5" s="1143"/>
      <c r="AW5" s="1143"/>
      <c r="AX5" s="193" t="s">
        <v>238</v>
      </c>
      <c r="AY5" s="193" t="s">
        <v>238</v>
      </c>
      <c r="AZ5" s="192" t="s">
        <v>239</v>
      </c>
      <c r="BA5" s="193" t="s">
        <v>240</v>
      </c>
      <c r="BB5" s="193" t="s">
        <v>226</v>
      </c>
      <c r="BC5" s="192" t="s">
        <v>220</v>
      </c>
      <c r="BD5" s="193" t="s">
        <v>221</v>
      </c>
      <c r="BE5" s="192" t="s">
        <v>241</v>
      </c>
      <c r="BF5" s="192" t="s">
        <v>241</v>
      </c>
      <c r="BG5" s="192" t="s">
        <v>221</v>
      </c>
      <c r="BH5" s="193" t="s">
        <v>223</v>
      </c>
      <c r="BI5" s="192" t="s">
        <v>229</v>
      </c>
      <c r="BJ5" s="191"/>
      <c r="BK5" s="1143" t="s">
        <v>219</v>
      </c>
      <c r="BL5" s="1143"/>
      <c r="BM5" s="1143"/>
      <c r="BN5" s="192" t="s">
        <v>241</v>
      </c>
      <c r="BO5" s="192" t="s">
        <v>220</v>
      </c>
      <c r="BP5" s="193" t="s">
        <v>242</v>
      </c>
      <c r="BQ5" s="193" t="s">
        <v>224</v>
      </c>
      <c r="BR5" s="192" t="s">
        <v>234</v>
      </c>
      <c r="BS5" s="193" t="s">
        <v>240</v>
      </c>
      <c r="BT5" s="192" t="s">
        <v>220</v>
      </c>
      <c r="BU5" s="192" t="s">
        <v>243</v>
      </c>
      <c r="BV5" s="192" t="s">
        <v>244</v>
      </c>
      <c r="BW5" s="193" t="s">
        <v>245</v>
      </c>
      <c r="BX5" s="193" t="s">
        <v>221</v>
      </c>
      <c r="BY5" s="191"/>
      <c r="BZ5" s="196"/>
      <c r="CA5" s="1143" t="s">
        <v>219</v>
      </c>
      <c r="CB5" s="1143"/>
      <c r="CC5" s="1143"/>
      <c r="CD5" s="192" t="s">
        <v>220</v>
      </c>
      <c r="CE5" s="192" t="s">
        <v>246</v>
      </c>
      <c r="CF5" s="192" t="s">
        <v>220</v>
      </c>
      <c r="CG5" s="192" t="s">
        <v>239</v>
      </c>
      <c r="CH5" s="192" t="s">
        <v>220</v>
      </c>
      <c r="CI5" s="192" t="s">
        <v>243</v>
      </c>
      <c r="CJ5" s="193" t="s">
        <v>247</v>
      </c>
      <c r="CK5" s="192" t="s">
        <v>248</v>
      </c>
      <c r="CL5" s="192" t="s">
        <v>239</v>
      </c>
      <c r="CM5" s="192" t="s">
        <v>249</v>
      </c>
      <c r="CN5" s="192" t="s">
        <v>221</v>
      </c>
      <c r="CO5" s="192" t="s">
        <v>250</v>
      </c>
      <c r="CP5" s="191"/>
      <c r="CQ5" s="191"/>
      <c r="CR5" s="1143" t="s">
        <v>219</v>
      </c>
      <c r="CS5" s="1143"/>
      <c r="CT5" s="1143"/>
      <c r="CU5" s="193" t="s">
        <v>226</v>
      </c>
      <c r="CV5" s="193" t="s">
        <v>221</v>
      </c>
      <c r="CW5" s="193" t="s">
        <v>251</v>
      </c>
      <c r="CX5" s="193" t="s">
        <v>224</v>
      </c>
      <c r="CY5" s="193" t="s">
        <v>245</v>
      </c>
      <c r="CZ5" s="192" t="s">
        <v>243</v>
      </c>
      <c r="DA5" s="193" t="s">
        <v>252</v>
      </c>
      <c r="DB5" s="193" t="s">
        <v>223</v>
      </c>
      <c r="DE5" s="1144" t="s">
        <v>219</v>
      </c>
      <c r="DF5" s="1144"/>
      <c r="DG5" s="1144"/>
      <c r="DH5" s="197" t="s">
        <v>220</v>
      </c>
      <c r="DI5" s="197" t="s">
        <v>220</v>
      </c>
      <c r="DJ5" s="197" t="s">
        <v>220</v>
      </c>
      <c r="DK5" s="197" t="s">
        <v>238</v>
      </c>
      <c r="DL5" s="197" t="s">
        <v>246</v>
      </c>
      <c r="DM5" s="197" t="s">
        <v>230</v>
      </c>
      <c r="DN5" s="197" t="s">
        <v>230</v>
      </c>
      <c r="DO5" s="197" t="s">
        <v>253</v>
      </c>
      <c r="DP5" s="197" t="s">
        <v>254</v>
      </c>
      <c r="DQ5" s="197" t="s">
        <v>254</v>
      </c>
      <c r="DR5" s="197" t="s">
        <v>231</v>
      </c>
      <c r="DS5" s="197" t="s">
        <v>255</v>
      </c>
      <c r="DT5" s="197" t="s">
        <v>228</v>
      </c>
      <c r="DU5" s="197" t="s">
        <v>224</v>
      </c>
      <c r="DV5" s="197" t="s">
        <v>224</v>
      </c>
      <c r="DX5" s="1144" t="s">
        <v>219</v>
      </c>
      <c r="DY5" s="1144"/>
      <c r="DZ5" s="1144"/>
      <c r="EA5" s="197" t="s">
        <v>256</v>
      </c>
      <c r="EB5" s="197" t="s">
        <v>257</v>
      </c>
      <c r="EC5" s="197" t="s">
        <v>228</v>
      </c>
      <c r="ED5" s="197" t="s">
        <v>224</v>
      </c>
      <c r="EE5" s="197" t="s">
        <v>224</v>
      </c>
      <c r="EF5" s="197" t="s">
        <v>224</v>
      </c>
      <c r="EG5" s="197" t="s">
        <v>256</v>
      </c>
      <c r="EH5" s="197" t="s">
        <v>257</v>
      </c>
      <c r="EI5" s="197" t="s">
        <v>228</v>
      </c>
      <c r="EJ5" s="197" t="s">
        <v>224</v>
      </c>
      <c r="EK5" s="197" t="s">
        <v>224</v>
      </c>
      <c r="EL5" s="197" t="s">
        <v>224</v>
      </c>
      <c r="EM5" s="197" t="s">
        <v>258</v>
      </c>
      <c r="EN5" s="197" t="s">
        <v>258</v>
      </c>
      <c r="EO5" s="197" t="s">
        <v>258</v>
      </c>
      <c r="EP5" s="197" t="s">
        <v>258</v>
      </c>
      <c r="EQ5" s="198" t="s">
        <v>258</v>
      </c>
      <c r="ER5" s="198" t="s">
        <v>258</v>
      </c>
      <c r="ES5" s="198" t="s">
        <v>258</v>
      </c>
      <c r="ET5" s="198" t="s">
        <v>258</v>
      </c>
    </row>
    <row r="6" spans="1:150" ht="22.5" customHeight="1">
      <c r="A6" s="191"/>
      <c r="B6" s="1156" t="s">
        <v>259</v>
      </c>
      <c r="C6" s="1147" t="s">
        <v>260</v>
      </c>
      <c r="D6" s="1159"/>
      <c r="E6" s="146">
        <v>2774700</v>
      </c>
      <c r="F6" s="146">
        <v>2886600</v>
      </c>
      <c r="G6" s="146">
        <v>880600</v>
      </c>
      <c r="H6" s="146">
        <v>1404861</v>
      </c>
      <c r="I6" s="146">
        <v>1368650</v>
      </c>
      <c r="J6" s="146">
        <v>1626700</v>
      </c>
      <c r="K6" s="146">
        <v>381300</v>
      </c>
      <c r="L6" s="146">
        <v>210000</v>
      </c>
      <c r="M6" s="146">
        <v>3096250</v>
      </c>
      <c r="N6" s="146">
        <v>1200000</v>
      </c>
      <c r="O6" s="146">
        <v>847980</v>
      </c>
      <c r="P6" s="146">
        <v>833770</v>
      </c>
      <c r="Q6" s="199"/>
      <c r="R6" s="1156" t="s">
        <v>259</v>
      </c>
      <c r="S6" s="1147" t="s">
        <v>260</v>
      </c>
      <c r="T6" s="1159"/>
      <c r="U6" s="146">
        <v>604500</v>
      </c>
      <c r="V6" s="146">
        <v>1996920</v>
      </c>
      <c r="W6" s="146">
        <v>2773194</v>
      </c>
      <c r="X6" s="146">
        <v>2559778</v>
      </c>
      <c r="Y6" s="146">
        <v>594960</v>
      </c>
      <c r="Z6" s="146">
        <v>881256</v>
      </c>
      <c r="AA6" s="146">
        <v>3048485</v>
      </c>
      <c r="AB6" s="146">
        <v>1872643</v>
      </c>
      <c r="AC6" s="146">
        <v>1046290</v>
      </c>
      <c r="AD6" s="146">
        <v>2280875</v>
      </c>
      <c r="AE6" s="146">
        <v>963200</v>
      </c>
      <c r="AF6" s="146">
        <v>300000</v>
      </c>
      <c r="AG6" s="191"/>
      <c r="AH6" s="1156" t="s">
        <v>259</v>
      </c>
      <c r="AI6" s="1147" t="s">
        <v>260</v>
      </c>
      <c r="AJ6" s="1159"/>
      <c r="AK6" s="146">
        <v>984000</v>
      </c>
      <c r="AL6" s="146">
        <v>984000</v>
      </c>
      <c r="AM6" s="146">
        <v>772267</v>
      </c>
      <c r="AN6" s="146">
        <v>400000</v>
      </c>
      <c r="AO6" s="146">
        <v>650000</v>
      </c>
      <c r="AP6" s="146">
        <v>430000</v>
      </c>
      <c r="AQ6" s="146">
        <v>240000</v>
      </c>
      <c r="AR6" s="146">
        <v>500000</v>
      </c>
      <c r="AS6" s="146">
        <v>270000</v>
      </c>
      <c r="AT6" s="191"/>
      <c r="AU6" s="1156" t="s">
        <v>259</v>
      </c>
      <c r="AV6" s="1147" t="s">
        <v>260</v>
      </c>
      <c r="AW6" s="1159"/>
      <c r="AX6" s="146">
        <v>1103880</v>
      </c>
      <c r="AY6" s="146">
        <v>2040150</v>
      </c>
      <c r="AZ6" s="146">
        <v>2382900</v>
      </c>
      <c r="BA6" s="146">
        <v>3200472</v>
      </c>
      <c r="BB6" s="146">
        <v>615725</v>
      </c>
      <c r="BC6" s="146">
        <v>4425860</v>
      </c>
      <c r="BD6" s="146">
        <v>2736720</v>
      </c>
      <c r="BE6" s="146">
        <v>1665000</v>
      </c>
      <c r="BF6" s="146">
        <v>2280000</v>
      </c>
      <c r="BG6" s="146">
        <v>2898000</v>
      </c>
      <c r="BH6" s="146">
        <v>2527200</v>
      </c>
      <c r="BI6" s="146">
        <v>7531350</v>
      </c>
      <c r="BJ6" s="191"/>
      <c r="BK6" s="1156" t="s">
        <v>259</v>
      </c>
      <c r="BL6" s="1147" t="s">
        <v>260</v>
      </c>
      <c r="BM6" s="1159"/>
      <c r="BN6" s="146">
        <v>5122490</v>
      </c>
      <c r="BO6" s="146">
        <v>1352337</v>
      </c>
      <c r="BP6" s="146">
        <v>1563840</v>
      </c>
      <c r="BQ6" s="146">
        <v>1493745</v>
      </c>
      <c r="BR6" s="146">
        <v>1171890</v>
      </c>
      <c r="BS6" s="146">
        <v>4374925</v>
      </c>
      <c r="BT6" s="146">
        <v>1381200</v>
      </c>
      <c r="BU6" s="146">
        <v>1978435</v>
      </c>
      <c r="BV6" s="146">
        <v>12012000</v>
      </c>
      <c r="BW6" s="146">
        <v>12012000</v>
      </c>
      <c r="BX6" s="146">
        <v>2604856</v>
      </c>
      <c r="BY6" s="191"/>
      <c r="BZ6" s="196"/>
      <c r="CA6" s="1156" t="s">
        <v>259</v>
      </c>
      <c r="CB6" s="1147" t="s">
        <v>260</v>
      </c>
      <c r="CC6" s="1159"/>
      <c r="CD6" s="146">
        <v>541600</v>
      </c>
      <c r="CE6" s="146">
        <v>471000</v>
      </c>
      <c r="CF6" s="146">
        <v>817440</v>
      </c>
      <c r="CG6" s="146">
        <v>929600</v>
      </c>
      <c r="CH6" s="146">
        <v>1928900</v>
      </c>
      <c r="CI6" s="146">
        <v>1417200</v>
      </c>
      <c r="CJ6" s="146">
        <v>2478896</v>
      </c>
      <c r="CK6" s="146">
        <v>633680</v>
      </c>
      <c r="CL6" s="146">
        <v>430850</v>
      </c>
      <c r="CM6" s="146">
        <v>100000</v>
      </c>
      <c r="CN6" s="146">
        <v>407400</v>
      </c>
      <c r="CO6" s="146">
        <v>1444385</v>
      </c>
      <c r="CP6" s="191"/>
      <c r="CQ6" s="191"/>
      <c r="CR6" s="1156" t="s">
        <v>259</v>
      </c>
      <c r="CS6" s="1147" t="s">
        <v>260</v>
      </c>
      <c r="CT6" s="1159"/>
      <c r="CU6" s="146">
        <v>1069335</v>
      </c>
      <c r="CV6" s="146">
        <v>1610440</v>
      </c>
      <c r="CW6" s="146">
        <v>896578</v>
      </c>
      <c r="CX6" s="146">
        <v>1704030</v>
      </c>
      <c r="CY6" s="146">
        <v>825000</v>
      </c>
      <c r="CZ6" s="146">
        <v>1493500</v>
      </c>
      <c r="DA6" s="146">
        <v>1000800</v>
      </c>
      <c r="DB6" s="146">
        <v>2387000</v>
      </c>
      <c r="DE6" s="1162" t="s">
        <v>259</v>
      </c>
      <c r="DF6" s="1149" t="s">
        <v>260</v>
      </c>
      <c r="DG6" s="1165"/>
      <c r="DH6" s="145">
        <v>132665</v>
      </c>
      <c r="DI6" s="145">
        <v>204100</v>
      </c>
      <c r="DJ6" s="145">
        <v>142870</v>
      </c>
      <c r="DK6" s="145">
        <v>171528</v>
      </c>
      <c r="DL6" s="145">
        <v>173485</v>
      </c>
      <c r="DM6" s="145">
        <v>143010</v>
      </c>
      <c r="DN6" s="145">
        <v>163440</v>
      </c>
      <c r="DO6" s="145">
        <v>102150</v>
      </c>
      <c r="DP6" s="145">
        <v>163440</v>
      </c>
      <c r="DQ6" s="145">
        <v>122580</v>
      </c>
      <c r="DR6" s="145">
        <v>183690</v>
      </c>
      <c r="DS6" s="145">
        <v>183690</v>
      </c>
      <c r="DT6" s="145">
        <v>163280</v>
      </c>
      <c r="DU6" s="145">
        <v>143010</v>
      </c>
      <c r="DV6" s="145">
        <v>204100</v>
      </c>
      <c r="DX6" s="1162" t="s">
        <v>259</v>
      </c>
      <c r="DY6" s="1149" t="s">
        <v>260</v>
      </c>
      <c r="DZ6" s="1165"/>
      <c r="EA6" s="145">
        <v>123060</v>
      </c>
      <c r="EB6" s="145">
        <v>660000</v>
      </c>
      <c r="EC6" s="145">
        <v>120400</v>
      </c>
      <c r="ED6" s="145">
        <v>80000</v>
      </c>
      <c r="EE6" s="200">
        <v>0</v>
      </c>
      <c r="EF6" s="145">
        <v>0</v>
      </c>
      <c r="EG6" s="145">
        <v>123060</v>
      </c>
      <c r="EH6" s="145">
        <v>660000</v>
      </c>
      <c r="EI6" s="145">
        <v>120400</v>
      </c>
      <c r="EJ6" s="145">
        <v>80000</v>
      </c>
      <c r="EK6" s="200">
        <v>0</v>
      </c>
      <c r="EL6" s="145">
        <v>0</v>
      </c>
      <c r="EM6" s="201">
        <v>160000</v>
      </c>
      <c r="EN6" s="145">
        <v>140000</v>
      </c>
      <c r="EO6" s="145">
        <v>160000</v>
      </c>
      <c r="EP6" s="145">
        <v>140000</v>
      </c>
      <c r="EQ6" s="202">
        <v>509600</v>
      </c>
      <c r="ER6" s="202">
        <v>562500</v>
      </c>
      <c r="ES6" s="202">
        <v>509600</v>
      </c>
      <c r="ET6" s="202">
        <v>562500</v>
      </c>
    </row>
    <row r="7" spans="1:150" ht="23.1" customHeight="1">
      <c r="A7" s="191"/>
      <c r="B7" s="1157"/>
      <c r="C7" s="1160" t="s">
        <v>261</v>
      </c>
      <c r="D7" s="1161"/>
      <c r="E7" s="146">
        <v>2120</v>
      </c>
      <c r="F7" s="203">
        <v>2297</v>
      </c>
      <c r="G7" s="203">
        <v>700</v>
      </c>
      <c r="H7" s="203">
        <v>1369</v>
      </c>
      <c r="I7" s="203">
        <v>1350</v>
      </c>
      <c r="J7" s="203">
        <v>1400</v>
      </c>
      <c r="K7" s="203">
        <v>900</v>
      </c>
      <c r="L7" s="203">
        <v>1400</v>
      </c>
      <c r="M7" s="203">
        <v>2155</v>
      </c>
      <c r="N7" s="203">
        <v>3000</v>
      </c>
      <c r="O7" s="203">
        <v>2702</v>
      </c>
      <c r="P7" s="203">
        <v>3010</v>
      </c>
      <c r="Q7" s="194"/>
      <c r="R7" s="1157"/>
      <c r="S7" s="1160" t="s">
        <v>261</v>
      </c>
      <c r="T7" s="1161"/>
      <c r="U7" s="204">
        <v>1500</v>
      </c>
      <c r="V7" s="203">
        <v>8300</v>
      </c>
      <c r="W7" s="203">
        <v>10515</v>
      </c>
      <c r="X7" s="205">
        <v>5500</v>
      </c>
      <c r="Y7" s="203">
        <v>2560</v>
      </c>
      <c r="Z7" s="203">
        <v>6036</v>
      </c>
      <c r="AA7" s="203">
        <v>7120</v>
      </c>
      <c r="AB7" s="203">
        <v>6000</v>
      </c>
      <c r="AC7" s="203">
        <v>5390</v>
      </c>
      <c r="AD7" s="203">
        <v>3966</v>
      </c>
      <c r="AE7" s="203">
        <v>1376</v>
      </c>
      <c r="AF7" s="206">
        <v>2000</v>
      </c>
      <c r="AG7" s="191"/>
      <c r="AH7" s="1157"/>
      <c r="AI7" s="1160" t="s">
        <v>261</v>
      </c>
      <c r="AJ7" s="1161"/>
      <c r="AK7" s="146">
        <v>1200</v>
      </c>
      <c r="AL7" s="146">
        <v>1200</v>
      </c>
      <c r="AM7" s="146">
        <v>800</v>
      </c>
      <c r="AN7" s="207">
        <v>5000</v>
      </c>
      <c r="AO7" s="146">
        <v>1300</v>
      </c>
      <c r="AP7" s="146">
        <v>4000</v>
      </c>
      <c r="AQ7" s="146">
        <v>2000</v>
      </c>
      <c r="AR7" s="146">
        <v>2000</v>
      </c>
      <c r="AS7" s="146">
        <v>1800</v>
      </c>
      <c r="AT7" s="191"/>
      <c r="AU7" s="1157"/>
      <c r="AV7" s="1160" t="s">
        <v>261</v>
      </c>
      <c r="AW7" s="1161"/>
      <c r="AX7" s="146">
        <v>14642</v>
      </c>
      <c r="AY7" s="146">
        <v>24000</v>
      </c>
      <c r="AZ7" s="146">
        <v>50700</v>
      </c>
      <c r="BA7" s="146">
        <v>35640</v>
      </c>
      <c r="BB7" s="146">
        <v>6284</v>
      </c>
      <c r="BC7" s="146">
        <v>89300</v>
      </c>
      <c r="BD7" s="146">
        <v>35840</v>
      </c>
      <c r="BE7" s="146">
        <v>45000</v>
      </c>
      <c r="BF7" s="146">
        <v>40000</v>
      </c>
      <c r="BG7" s="146">
        <v>40000</v>
      </c>
      <c r="BH7" s="146">
        <v>36000</v>
      </c>
      <c r="BI7" s="146">
        <v>27582</v>
      </c>
      <c r="BJ7" s="191"/>
      <c r="BK7" s="1157"/>
      <c r="BL7" s="1160" t="s">
        <v>261</v>
      </c>
      <c r="BM7" s="1161"/>
      <c r="BN7" s="146">
        <v>40614</v>
      </c>
      <c r="BO7" s="146">
        <v>15750</v>
      </c>
      <c r="BP7" s="146">
        <v>43200</v>
      </c>
      <c r="BQ7" s="146">
        <v>20340</v>
      </c>
      <c r="BR7" s="146">
        <v>47655</v>
      </c>
      <c r="BS7" s="146">
        <v>41140</v>
      </c>
      <c r="BT7" s="146">
        <v>34800</v>
      </c>
      <c r="BU7" s="146">
        <v>34500</v>
      </c>
      <c r="BV7" s="146">
        <v>3420</v>
      </c>
      <c r="BW7" s="146">
        <v>3420</v>
      </c>
      <c r="BX7" s="146">
        <v>2891</v>
      </c>
      <c r="BY7" s="191"/>
      <c r="BZ7" s="196"/>
      <c r="CA7" s="1157"/>
      <c r="CB7" s="1160" t="s">
        <v>261</v>
      </c>
      <c r="CC7" s="1161"/>
      <c r="CD7" s="146">
        <v>2000</v>
      </c>
      <c r="CE7" s="146">
        <v>1800</v>
      </c>
      <c r="CF7" s="146">
        <v>2400</v>
      </c>
      <c r="CG7" s="146">
        <v>2880</v>
      </c>
      <c r="CH7" s="146">
        <v>1500</v>
      </c>
      <c r="CI7" s="146">
        <v>1200</v>
      </c>
      <c r="CJ7" s="146">
        <v>1588</v>
      </c>
      <c r="CK7" s="146">
        <v>1200</v>
      </c>
      <c r="CL7" s="146">
        <v>810</v>
      </c>
      <c r="CM7" s="146">
        <v>2000</v>
      </c>
      <c r="CN7" s="146">
        <v>776</v>
      </c>
      <c r="CO7" s="146">
        <v>1985</v>
      </c>
      <c r="CP7" s="191"/>
      <c r="CQ7" s="191"/>
      <c r="CR7" s="1157"/>
      <c r="CS7" s="1160" t="s">
        <v>261</v>
      </c>
      <c r="CT7" s="1161"/>
      <c r="CU7" s="146">
        <v>950</v>
      </c>
      <c r="CV7" s="146">
        <v>1304</v>
      </c>
      <c r="CW7" s="146">
        <v>726</v>
      </c>
      <c r="CX7" s="146">
        <v>1140</v>
      </c>
      <c r="CY7" s="146">
        <v>600</v>
      </c>
      <c r="CZ7" s="146">
        <v>1040</v>
      </c>
      <c r="DA7" s="146">
        <v>600</v>
      </c>
      <c r="DB7" s="146">
        <v>1400</v>
      </c>
      <c r="DE7" s="1163"/>
      <c r="DF7" s="1154" t="s">
        <v>261</v>
      </c>
      <c r="DG7" s="1155"/>
      <c r="DH7" s="141">
        <v>6.5</v>
      </c>
      <c r="DI7" s="141">
        <v>10</v>
      </c>
      <c r="DJ7" s="141">
        <v>7</v>
      </c>
      <c r="DK7" s="141">
        <v>8.4</v>
      </c>
      <c r="DL7" s="141">
        <v>8.5</v>
      </c>
      <c r="DM7" s="141">
        <v>7</v>
      </c>
      <c r="DN7" s="141">
        <v>8</v>
      </c>
      <c r="DO7" s="141">
        <v>5</v>
      </c>
      <c r="DP7" s="141">
        <v>8</v>
      </c>
      <c r="DQ7" s="141">
        <v>6</v>
      </c>
      <c r="DR7" s="141">
        <v>9</v>
      </c>
      <c r="DS7" s="141">
        <v>9</v>
      </c>
      <c r="DT7" s="141">
        <v>8</v>
      </c>
      <c r="DU7" s="141">
        <v>7</v>
      </c>
      <c r="DV7" s="141">
        <v>10</v>
      </c>
      <c r="DX7" s="1163"/>
      <c r="DY7" s="1154" t="s">
        <v>261</v>
      </c>
      <c r="DZ7" s="1155"/>
      <c r="EA7" s="145">
        <v>420</v>
      </c>
      <c r="EB7" s="145">
        <v>300</v>
      </c>
      <c r="EC7" s="145">
        <v>280</v>
      </c>
      <c r="ED7" s="145">
        <v>100</v>
      </c>
      <c r="EE7" s="200">
        <v>12200</v>
      </c>
      <c r="EF7" s="145">
        <v>13200</v>
      </c>
      <c r="EG7" s="145">
        <v>420</v>
      </c>
      <c r="EH7" s="145">
        <v>300</v>
      </c>
      <c r="EI7" s="145">
        <v>280</v>
      </c>
      <c r="EJ7" s="145">
        <v>100</v>
      </c>
      <c r="EK7" s="200">
        <v>12200</v>
      </c>
      <c r="EL7" s="145">
        <v>13200</v>
      </c>
      <c r="EM7" s="145">
        <v>160</v>
      </c>
      <c r="EN7" s="145">
        <v>200</v>
      </c>
      <c r="EO7" s="145">
        <v>160</v>
      </c>
      <c r="EP7" s="145">
        <v>200</v>
      </c>
      <c r="EQ7" s="202">
        <v>4200</v>
      </c>
      <c r="ER7" s="202">
        <v>4500</v>
      </c>
      <c r="ES7" s="202">
        <v>4200</v>
      </c>
      <c r="ET7" s="202">
        <v>4500</v>
      </c>
    </row>
    <row r="8" spans="1:150" ht="23.1" customHeight="1">
      <c r="A8" s="191"/>
      <c r="B8" s="1158"/>
      <c r="C8" s="1147" t="s">
        <v>262</v>
      </c>
      <c r="D8" s="1148"/>
      <c r="E8" s="208">
        <v>1309</v>
      </c>
      <c r="F8" s="209">
        <v>1256.7</v>
      </c>
      <c r="G8" s="203">
        <v>1258</v>
      </c>
      <c r="H8" s="203">
        <v>1026</v>
      </c>
      <c r="I8" s="203">
        <v>1014</v>
      </c>
      <c r="J8" s="203">
        <v>1162</v>
      </c>
      <c r="K8" s="203">
        <v>423.9</v>
      </c>
      <c r="L8" s="203">
        <v>150</v>
      </c>
      <c r="M8" s="203">
        <v>1436</v>
      </c>
      <c r="N8" s="203">
        <v>400</v>
      </c>
      <c r="O8" s="209">
        <v>313.8</v>
      </c>
      <c r="P8" s="203">
        <v>277</v>
      </c>
      <c r="Q8" s="191"/>
      <c r="R8" s="1158"/>
      <c r="S8" s="1147" t="s">
        <v>262</v>
      </c>
      <c r="T8" s="1148"/>
      <c r="U8" s="210">
        <v>403</v>
      </c>
      <c r="V8" s="210">
        <v>240.1</v>
      </c>
      <c r="W8" s="210">
        <v>263.7</v>
      </c>
      <c r="X8" s="210">
        <v>465.4</v>
      </c>
      <c r="Y8" s="210">
        <v>232.4</v>
      </c>
      <c r="Z8" s="210">
        <v>146</v>
      </c>
      <c r="AA8" s="210">
        <v>374</v>
      </c>
      <c r="AB8" s="210">
        <v>312</v>
      </c>
      <c r="AC8" s="210">
        <v>193.8</v>
      </c>
      <c r="AD8" s="210">
        <v>575.1</v>
      </c>
      <c r="AE8" s="210">
        <v>700</v>
      </c>
      <c r="AF8" s="210">
        <v>150</v>
      </c>
      <c r="AG8" s="191"/>
      <c r="AH8" s="1158"/>
      <c r="AI8" s="1147" t="s">
        <v>262</v>
      </c>
      <c r="AJ8" s="1148"/>
      <c r="AK8" s="146">
        <v>820</v>
      </c>
      <c r="AL8" s="146">
        <v>820</v>
      </c>
      <c r="AM8" s="146">
        <v>965</v>
      </c>
      <c r="AN8" s="146">
        <v>80</v>
      </c>
      <c r="AO8" s="146">
        <v>500</v>
      </c>
      <c r="AP8" s="211">
        <v>107.5</v>
      </c>
      <c r="AQ8" s="146">
        <v>120</v>
      </c>
      <c r="AR8" s="146">
        <v>250</v>
      </c>
      <c r="AS8" s="146">
        <v>150</v>
      </c>
      <c r="AT8" s="191"/>
      <c r="AU8" s="1158"/>
      <c r="AV8" s="1147" t="s">
        <v>262</v>
      </c>
      <c r="AW8" s="1148"/>
      <c r="AX8" s="211">
        <v>75.400000000000006</v>
      </c>
      <c r="AY8" s="146">
        <v>85</v>
      </c>
      <c r="AZ8" s="146">
        <v>47</v>
      </c>
      <c r="BA8" s="146">
        <v>90</v>
      </c>
      <c r="BB8" s="146">
        <v>98</v>
      </c>
      <c r="BC8" s="211">
        <v>50.1</v>
      </c>
      <c r="BD8" s="146">
        <v>76</v>
      </c>
      <c r="BE8" s="146">
        <v>37</v>
      </c>
      <c r="BF8" s="146">
        <v>57</v>
      </c>
      <c r="BG8" s="212">
        <v>72.45</v>
      </c>
      <c r="BH8" s="211">
        <v>70.2</v>
      </c>
      <c r="BI8" s="146">
        <v>273</v>
      </c>
      <c r="BJ8" s="191"/>
      <c r="BK8" s="1158"/>
      <c r="BL8" s="1147" t="s">
        <v>262</v>
      </c>
      <c r="BM8" s="1148"/>
      <c r="BN8" s="211">
        <v>126.1</v>
      </c>
      <c r="BO8" s="211">
        <v>85.8</v>
      </c>
      <c r="BP8" s="211">
        <v>36.200000000000003</v>
      </c>
      <c r="BQ8" s="146">
        <v>73</v>
      </c>
      <c r="BR8" s="211">
        <v>24.6</v>
      </c>
      <c r="BS8" s="146">
        <v>106</v>
      </c>
      <c r="BT8" s="211">
        <v>39.700000000000003</v>
      </c>
      <c r="BU8" s="211">
        <v>57.3</v>
      </c>
      <c r="BV8" s="146">
        <v>3512</v>
      </c>
      <c r="BW8" s="146">
        <v>3512</v>
      </c>
      <c r="BX8" s="146">
        <v>901</v>
      </c>
      <c r="BY8" s="191"/>
      <c r="BZ8" s="196"/>
      <c r="CA8" s="1158"/>
      <c r="CB8" s="1147" t="s">
        <v>262</v>
      </c>
      <c r="CC8" s="1148"/>
      <c r="CD8" s="211">
        <v>270.8</v>
      </c>
      <c r="CE8" s="146">
        <v>262</v>
      </c>
      <c r="CF8" s="211">
        <v>340.6</v>
      </c>
      <c r="CG8" s="211">
        <v>322.7</v>
      </c>
      <c r="CH8" s="211">
        <v>1285.9000000000001</v>
      </c>
      <c r="CI8" s="146">
        <v>1181</v>
      </c>
      <c r="CJ8" s="146">
        <v>1561</v>
      </c>
      <c r="CK8" s="146">
        <v>528</v>
      </c>
      <c r="CL8" s="146">
        <v>532</v>
      </c>
      <c r="CM8" s="146">
        <v>50</v>
      </c>
      <c r="CN8" s="146">
        <v>525</v>
      </c>
      <c r="CO8" s="212">
        <v>727.65</v>
      </c>
      <c r="CP8" s="191"/>
      <c r="CQ8" s="191"/>
      <c r="CR8" s="1158"/>
      <c r="CS8" s="1147" t="s">
        <v>262</v>
      </c>
      <c r="CT8" s="1148"/>
      <c r="CU8" s="146">
        <v>1126</v>
      </c>
      <c r="CV8" s="146">
        <v>1235</v>
      </c>
      <c r="CW8" s="146">
        <v>1235</v>
      </c>
      <c r="CX8" s="146">
        <v>1983</v>
      </c>
      <c r="CY8" s="146">
        <v>1375</v>
      </c>
      <c r="CZ8" s="146">
        <v>1436</v>
      </c>
      <c r="DA8" s="146">
        <v>1668</v>
      </c>
      <c r="DB8" s="146">
        <v>1705</v>
      </c>
      <c r="DE8" s="1164"/>
      <c r="DF8" s="1149" t="s">
        <v>262</v>
      </c>
      <c r="DG8" s="1150"/>
      <c r="DH8" s="144">
        <v>20400</v>
      </c>
      <c r="DI8" s="144">
        <v>20400</v>
      </c>
      <c r="DJ8" s="144">
        <v>20400</v>
      </c>
      <c r="DK8" s="144">
        <v>20420</v>
      </c>
      <c r="DL8" s="144">
        <v>20410</v>
      </c>
      <c r="DM8" s="144">
        <v>20430</v>
      </c>
      <c r="DN8" s="144">
        <v>20430</v>
      </c>
      <c r="DO8" s="145">
        <v>20430</v>
      </c>
      <c r="DP8" s="145">
        <v>20430</v>
      </c>
      <c r="DQ8" s="145">
        <v>20430</v>
      </c>
      <c r="DR8" s="145">
        <v>20410</v>
      </c>
      <c r="DS8" s="145">
        <v>20410</v>
      </c>
      <c r="DT8" s="145">
        <v>20410</v>
      </c>
      <c r="DU8" s="145">
        <v>20430</v>
      </c>
      <c r="DV8" s="145">
        <v>20410</v>
      </c>
      <c r="DX8" s="1164"/>
      <c r="DY8" s="1149" t="s">
        <v>262</v>
      </c>
      <c r="DZ8" s="1150"/>
      <c r="EA8" s="145">
        <v>293</v>
      </c>
      <c r="EB8" s="145">
        <v>2200</v>
      </c>
      <c r="EC8" s="145">
        <v>430</v>
      </c>
      <c r="ED8" s="145">
        <v>800</v>
      </c>
      <c r="EE8" s="200">
        <v>0</v>
      </c>
      <c r="EF8" s="145">
        <v>0</v>
      </c>
      <c r="EG8" s="145">
        <v>293</v>
      </c>
      <c r="EH8" s="145">
        <v>2200</v>
      </c>
      <c r="EI8" s="145">
        <v>430</v>
      </c>
      <c r="EJ8" s="145">
        <v>800</v>
      </c>
      <c r="EK8" s="200">
        <v>0</v>
      </c>
      <c r="EL8" s="145">
        <v>0</v>
      </c>
      <c r="EM8" s="145">
        <v>1000</v>
      </c>
      <c r="EN8" s="145">
        <v>700</v>
      </c>
      <c r="EO8" s="145">
        <v>1000</v>
      </c>
      <c r="EP8" s="145">
        <v>700</v>
      </c>
      <c r="EQ8" s="213">
        <v>121.3</v>
      </c>
      <c r="ER8" s="202">
        <v>125</v>
      </c>
      <c r="ES8" s="213">
        <v>121.3</v>
      </c>
      <c r="ET8" s="202">
        <v>125</v>
      </c>
    </row>
    <row r="9" spans="1:150" ht="23.1" customHeight="1">
      <c r="A9" s="191"/>
      <c r="B9" s="1140" t="s">
        <v>263</v>
      </c>
      <c r="C9" s="1146" t="s">
        <v>264</v>
      </c>
      <c r="D9" s="1146"/>
      <c r="E9" s="146">
        <v>2100</v>
      </c>
      <c r="F9" s="146">
        <v>84000</v>
      </c>
      <c r="G9" s="146">
        <v>25641</v>
      </c>
      <c r="H9" s="146">
        <v>4578</v>
      </c>
      <c r="I9" s="146">
        <v>7560</v>
      </c>
      <c r="J9" s="146">
        <v>25641</v>
      </c>
      <c r="K9" s="146">
        <v>23100</v>
      </c>
      <c r="L9" s="146">
        <v>14490</v>
      </c>
      <c r="M9" s="146">
        <v>44625</v>
      </c>
      <c r="N9" s="146">
        <v>35301</v>
      </c>
      <c r="O9" s="146">
        <v>34125</v>
      </c>
      <c r="P9" s="146">
        <v>34125</v>
      </c>
      <c r="Q9" s="199"/>
      <c r="R9" s="1140" t="s">
        <v>263</v>
      </c>
      <c r="S9" s="1146" t="s">
        <v>264</v>
      </c>
      <c r="T9" s="1146"/>
      <c r="U9" s="146">
        <v>8400</v>
      </c>
      <c r="V9" s="146">
        <v>22019</v>
      </c>
      <c r="W9" s="146">
        <v>12810</v>
      </c>
      <c r="X9" s="146">
        <v>45360</v>
      </c>
      <c r="Y9" s="146">
        <v>28350</v>
      </c>
      <c r="Z9" s="146">
        <v>14399</v>
      </c>
      <c r="AA9" s="146">
        <v>7980</v>
      </c>
      <c r="AB9" s="146">
        <v>0</v>
      </c>
      <c r="AC9" s="146">
        <v>0</v>
      </c>
      <c r="AD9" s="146">
        <v>69300</v>
      </c>
      <c r="AE9" s="146">
        <v>45150</v>
      </c>
      <c r="AF9" s="146">
        <v>12600</v>
      </c>
      <c r="AG9" s="191"/>
      <c r="AH9" s="1140" t="s">
        <v>263</v>
      </c>
      <c r="AI9" s="1146" t="s">
        <v>264</v>
      </c>
      <c r="AJ9" s="1146"/>
      <c r="AK9" s="146">
        <v>0</v>
      </c>
      <c r="AL9" s="146">
        <v>33600</v>
      </c>
      <c r="AM9" s="146">
        <v>0</v>
      </c>
      <c r="AN9" s="146">
        <v>16905</v>
      </c>
      <c r="AO9" s="146">
        <v>276308</v>
      </c>
      <c r="AP9" s="146">
        <v>28712</v>
      </c>
      <c r="AQ9" s="146">
        <v>38346</v>
      </c>
      <c r="AR9" s="146">
        <v>10500</v>
      </c>
      <c r="AS9" s="146">
        <v>42105</v>
      </c>
      <c r="AT9" s="191"/>
      <c r="AU9" s="1140" t="s">
        <v>263</v>
      </c>
      <c r="AV9" s="1146" t="s">
        <v>264</v>
      </c>
      <c r="AW9" s="1146"/>
      <c r="AX9" s="146">
        <v>0</v>
      </c>
      <c r="AY9" s="146">
        <v>270000</v>
      </c>
      <c r="AZ9" s="146">
        <v>0</v>
      </c>
      <c r="BA9" s="146">
        <v>19440</v>
      </c>
      <c r="BB9" s="146">
        <v>0</v>
      </c>
      <c r="BC9" s="146">
        <v>514490</v>
      </c>
      <c r="BD9" s="146">
        <v>19488</v>
      </c>
      <c r="BE9" s="146">
        <v>1733</v>
      </c>
      <c r="BF9" s="146">
        <v>1733</v>
      </c>
      <c r="BG9" s="146">
        <v>1890</v>
      </c>
      <c r="BH9" s="146">
        <v>0</v>
      </c>
      <c r="BI9" s="146">
        <v>297000</v>
      </c>
      <c r="BJ9" s="191"/>
      <c r="BK9" s="1140" t="s">
        <v>263</v>
      </c>
      <c r="BL9" s="1146" t="s">
        <v>264</v>
      </c>
      <c r="BM9" s="1146"/>
      <c r="BN9" s="146">
        <v>270000</v>
      </c>
      <c r="BO9" s="146">
        <v>0</v>
      </c>
      <c r="BP9" s="146">
        <v>94122</v>
      </c>
      <c r="BQ9" s="146">
        <v>11270</v>
      </c>
      <c r="BR9" s="146">
        <v>0</v>
      </c>
      <c r="BS9" s="146">
        <v>12250</v>
      </c>
      <c r="BT9" s="146">
        <v>0</v>
      </c>
      <c r="BU9" s="146">
        <v>2205</v>
      </c>
      <c r="BV9" s="146">
        <v>1800000</v>
      </c>
      <c r="BW9" s="146">
        <v>1890000</v>
      </c>
      <c r="BX9" s="146">
        <v>28703</v>
      </c>
      <c r="BY9" s="191"/>
      <c r="BZ9" s="191"/>
      <c r="CA9" s="1140" t="s">
        <v>263</v>
      </c>
      <c r="CB9" s="1146" t="s">
        <v>264</v>
      </c>
      <c r="CC9" s="1146"/>
      <c r="CD9" s="146">
        <v>0</v>
      </c>
      <c r="CE9" s="146">
        <v>0</v>
      </c>
      <c r="CF9" s="146">
        <v>0</v>
      </c>
      <c r="CG9" s="146">
        <v>0</v>
      </c>
      <c r="CH9" s="146">
        <v>0</v>
      </c>
      <c r="CI9" s="146">
        <v>0</v>
      </c>
      <c r="CJ9" s="146">
        <v>0</v>
      </c>
      <c r="CK9" s="146">
        <v>0</v>
      </c>
      <c r="CL9" s="146">
        <v>22500</v>
      </c>
      <c r="CM9" s="146">
        <v>0</v>
      </c>
      <c r="CN9" s="146">
        <v>0</v>
      </c>
      <c r="CO9" s="146">
        <v>0</v>
      </c>
      <c r="CP9" s="191"/>
      <c r="CQ9" s="191"/>
      <c r="CR9" s="1140" t="s">
        <v>263</v>
      </c>
      <c r="CS9" s="1146" t="s">
        <v>264</v>
      </c>
      <c r="CT9" s="1146"/>
      <c r="CU9" s="146">
        <v>0</v>
      </c>
      <c r="CV9" s="146">
        <v>0</v>
      </c>
      <c r="CW9" s="146">
        <v>0</v>
      </c>
      <c r="CX9" s="146">
        <v>21452</v>
      </c>
      <c r="CY9" s="146">
        <v>0</v>
      </c>
      <c r="CZ9" s="146">
        <v>0</v>
      </c>
      <c r="DA9" s="146">
        <v>0</v>
      </c>
      <c r="DB9" s="146">
        <v>0</v>
      </c>
      <c r="DE9" s="1153" t="s">
        <v>263</v>
      </c>
      <c r="DF9" s="1145" t="s">
        <v>264</v>
      </c>
      <c r="DG9" s="1145"/>
      <c r="DH9" s="145">
        <v>15750</v>
      </c>
      <c r="DI9" s="145">
        <v>15750</v>
      </c>
      <c r="DJ9" s="145">
        <v>0</v>
      </c>
      <c r="DK9" s="145">
        <v>3150</v>
      </c>
      <c r="DL9" s="145">
        <v>14490</v>
      </c>
      <c r="DM9" s="145">
        <v>6300</v>
      </c>
      <c r="DN9" s="145">
        <v>0</v>
      </c>
      <c r="DO9" s="145">
        <v>9178</v>
      </c>
      <c r="DP9" s="145">
        <v>9178</v>
      </c>
      <c r="DQ9" s="145">
        <v>0</v>
      </c>
      <c r="DR9" s="145">
        <v>13165</v>
      </c>
      <c r="DS9" s="145">
        <v>13165</v>
      </c>
      <c r="DT9" s="145">
        <v>12600</v>
      </c>
      <c r="DU9" s="145">
        <v>12942</v>
      </c>
      <c r="DV9" s="145">
        <v>4515</v>
      </c>
      <c r="DX9" s="1153" t="s">
        <v>263</v>
      </c>
      <c r="DY9" s="1145" t="s">
        <v>264</v>
      </c>
      <c r="DZ9" s="1145"/>
      <c r="EA9" s="145">
        <v>8400</v>
      </c>
      <c r="EB9" s="145">
        <v>0</v>
      </c>
      <c r="EC9" s="145">
        <v>8820</v>
      </c>
      <c r="ED9" s="145">
        <v>735</v>
      </c>
      <c r="EE9" s="145">
        <v>2352</v>
      </c>
      <c r="EF9" s="145">
        <v>2352</v>
      </c>
      <c r="EG9" s="145">
        <v>8400</v>
      </c>
      <c r="EH9" s="145">
        <v>0</v>
      </c>
      <c r="EI9" s="145">
        <v>8820</v>
      </c>
      <c r="EJ9" s="145">
        <v>735</v>
      </c>
      <c r="EK9" s="145">
        <v>2352</v>
      </c>
      <c r="EL9" s="145">
        <v>2352</v>
      </c>
      <c r="EM9" s="145">
        <v>2100</v>
      </c>
      <c r="EN9" s="145">
        <v>2100</v>
      </c>
      <c r="EO9" s="145">
        <v>1400</v>
      </c>
      <c r="EP9" s="145">
        <v>1400</v>
      </c>
      <c r="EQ9" s="202">
        <v>105525</v>
      </c>
      <c r="ER9" s="202">
        <v>105525</v>
      </c>
      <c r="ES9" s="202">
        <v>42945</v>
      </c>
      <c r="ET9" s="202">
        <v>42945</v>
      </c>
    </row>
    <row r="10" spans="1:150" ht="23.1" customHeight="1">
      <c r="A10" s="191"/>
      <c r="B10" s="1140"/>
      <c r="C10" s="1146" t="s">
        <v>265</v>
      </c>
      <c r="D10" s="1146"/>
      <c r="E10" s="146">
        <v>94963</v>
      </c>
      <c r="F10" s="146">
        <v>79811</v>
      </c>
      <c r="G10" s="146">
        <v>109801</v>
      </c>
      <c r="H10" s="146">
        <v>74072</v>
      </c>
      <c r="I10" s="146">
        <v>63572</v>
      </c>
      <c r="J10" s="146">
        <v>109801</v>
      </c>
      <c r="K10" s="146">
        <v>34367</v>
      </c>
      <c r="L10" s="146">
        <v>36241</v>
      </c>
      <c r="M10" s="146">
        <v>48414</v>
      </c>
      <c r="N10" s="146">
        <v>63948</v>
      </c>
      <c r="O10" s="146">
        <v>53889</v>
      </c>
      <c r="P10" s="146">
        <v>36034</v>
      </c>
      <c r="Q10" s="199"/>
      <c r="R10" s="1140"/>
      <c r="S10" s="1146" t="s">
        <v>265</v>
      </c>
      <c r="T10" s="1146"/>
      <c r="U10" s="146">
        <v>11960</v>
      </c>
      <c r="V10" s="146">
        <v>114177</v>
      </c>
      <c r="W10" s="146">
        <v>106465</v>
      </c>
      <c r="X10" s="146">
        <v>105486</v>
      </c>
      <c r="Y10" s="146">
        <v>58486</v>
      </c>
      <c r="Z10" s="146">
        <v>96481</v>
      </c>
      <c r="AA10" s="146">
        <v>156393</v>
      </c>
      <c r="AB10" s="146">
        <v>89954</v>
      </c>
      <c r="AC10" s="146">
        <v>65374</v>
      </c>
      <c r="AD10" s="146">
        <v>103618</v>
      </c>
      <c r="AE10" s="146">
        <v>67137</v>
      </c>
      <c r="AF10" s="146">
        <v>25725</v>
      </c>
      <c r="AG10" s="191"/>
      <c r="AH10" s="1140"/>
      <c r="AI10" s="1146" t="s">
        <v>265</v>
      </c>
      <c r="AJ10" s="1146"/>
      <c r="AK10" s="146">
        <v>38136</v>
      </c>
      <c r="AL10" s="146">
        <v>45360</v>
      </c>
      <c r="AM10" s="146">
        <v>3360</v>
      </c>
      <c r="AN10" s="146">
        <v>35490</v>
      </c>
      <c r="AO10" s="146">
        <v>45255</v>
      </c>
      <c r="AP10" s="146">
        <v>14994</v>
      </c>
      <c r="AQ10" s="146">
        <v>14994</v>
      </c>
      <c r="AR10" s="146">
        <v>55741</v>
      </c>
      <c r="AS10" s="146">
        <v>15582</v>
      </c>
      <c r="AT10" s="191"/>
      <c r="AU10" s="1140"/>
      <c r="AV10" s="1146" t="s">
        <v>265</v>
      </c>
      <c r="AW10" s="1146"/>
      <c r="AX10" s="146">
        <v>19973</v>
      </c>
      <c r="AY10" s="146">
        <v>113400</v>
      </c>
      <c r="AZ10" s="146">
        <v>87454</v>
      </c>
      <c r="BA10" s="146">
        <v>20413</v>
      </c>
      <c r="BB10" s="146">
        <v>79349</v>
      </c>
      <c r="BC10" s="146">
        <v>79467</v>
      </c>
      <c r="BD10" s="146">
        <v>144375</v>
      </c>
      <c r="BE10" s="146">
        <v>87857</v>
      </c>
      <c r="BF10" s="146">
        <v>87857</v>
      </c>
      <c r="BG10" s="146">
        <v>102927</v>
      </c>
      <c r="BH10" s="146">
        <v>106179</v>
      </c>
      <c r="BI10" s="146">
        <v>34398</v>
      </c>
      <c r="BJ10" s="191"/>
      <c r="BK10" s="1140"/>
      <c r="BL10" s="1146" t="s">
        <v>265</v>
      </c>
      <c r="BM10" s="1146"/>
      <c r="BN10" s="146">
        <v>10154</v>
      </c>
      <c r="BO10" s="146">
        <v>46358</v>
      </c>
      <c r="BP10" s="146">
        <v>61059</v>
      </c>
      <c r="BQ10" s="146">
        <v>24649</v>
      </c>
      <c r="BR10" s="146">
        <v>8228</v>
      </c>
      <c r="BS10" s="146">
        <v>65038</v>
      </c>
      <c r="BT10" s="146">
        <v>24150</v>
      </c>
      <c r="BU10" s="146">
        <v>35028</v>
      </c>
      <c r="BV10" s="146">
        <v>20685</v>
      </c>
      <c r="BW10" s="146">
        <v>20685</v>
      </c>
      <c r="BX10" s="146">
        <v>58563</v>
      </c>
      <c r="BY10" s="191"/>
      <c r="BZ10" s="191"/>
      <c r="CA10" s="1140"/>
      <c r="CB10" s="1146" t="s">
        <v>265</v>
      </c>
      <c r="CC10" s="1146"/>
      <c r="CD10" s="146">
        <v>57236</v>
      </c>
      <c r="CE10" s="146">
        <v>53218</v>
      </c>
      <c r="CF10" s="146">
        <v>48090</v>
      </c>
      <c r="CG10" s="146">
        <v>70309</v>
      </c>
      <c r="CH10" s="146">
        <v>62667</v>
      </c>
      <c r="CI10" s="146">
        <v>38194</v>
      </c>
      <c r="CJ10" s="146">
        <v>99238</v>
      </c>
      <c r="CK10" s="146">
        <v>54317</v>
      </c>
      <c r="CL10" s="146">
        <v>45750</v>
      </c>
      <c r="CM10" s="146">
        <v>10143</v>
      </c>
      <c r="CN10" s="146">
        <v>1344</v>
      </c>
      <c r="CO10" s="146">
        <v>6358</v>
      </c>
      <c r="CP10" s="191"/>
      <c r="CQ10" s="191"/>
      <c r="CR10" s="1140"/>
      <c r="CS10" s="1146" t="s">
        <v>265</v>
      </c>
      <c r="CT10" s="1146"/>
      <c r="CU10" s="146">
        <v>27216</v>
      </c>
      <c r="CV10" s="146">
        <v>66570</v>
      </c>
      <c r="CW10" s="146">
        <v>66570</v>
      </c>
      <c r="CX10" s="146">
        <v>53634</v>
      </c>
      <c r="CY10" s="146">
        <v>25620</v>
      </c>
      <c r="CZ10" s="146">
        <v>60239</v>
      </c>
      <c r="DA10" s="146">
        <v>69098</v>
      </c>
      <c r="DB10" s="146">
        <v>198240</v>
      </c>
      <c r="DE10" s="1153"/>
      <c r="DF10" s="1145" t="s">
        <v>265</v>
      </c>
      <c r="DG10" s="1145"/>
      <c r="DH10" s="145">
        <v>10080</v>
      </c>
      <c r="DI10" s="145">
        <v>12600</v>
      </c>
      <c r="DJ10" s="145">
        <v>11340</v>
      </c>
      <c r="DK10" s="145">
        <v>10868</v>
      </c>
      <c r="DL10" s="145">
        <v>15960</v>
      </c>
      <c r="DM10" s="145">
        <v>12338</v>
      </c>
      <c r="DN10" s="145">
        <v>12338</v>
      </c>
      <c r="DO10" s="145">
        <v>12012</v>
      </c>
      <c r="DP10" s="145">
        <v>18438</v>
      </c>
      <c r="DQ10" s="145">
        <v>12852</v>
      </c>
      <c r="DR10" s="145">
        <v>10878</v>
      </c>
      <c r="DS10" s="145">
        <v>11424</v>
      </c>
      <c r="DT10" s="145">
        <v>9996</v>
      </c>
      <c r="DU10" s="145">
        <v>10143</v>
      </c>
      <c r="DV10" s="145">
        <v>13041</v>
      </c>
      <c r="DX10" s="1153"/>
      <c r="DY10" s="1145" t="s">
        <v>265</v>
      </c>
      <c r="DZ10" s="1145"/>
      <c r="EA10" s="145">
        <v>10605</v>
      </c>
      <c r="EB10" s="145">
        <v>33340</v>
      </c>
      <c r="EC10" s="145">
        <v>843</v>
      </c>
      <c r="ED10" s="145">
        <v>2898</v>
      </c>
      <c r="EE10" s="145">
        <v>16155</v>
      </c>
      <c r="EF10" s="145">
        <v>25445</v>
      </c>
      <c r="EG10" s="145">
        <v>10605</v>
      </c>
      <c r="EH10" s="145">
        <v>33340</v>
      </c>
      <c r="EI10" s="145">
        <v>843</v>
      </c>
      <c r="EJ10" s="145">
        <v>2898</v>
      </c>
      <c r="EK10" s="145">
        <v>16155</v>
      </c>
      <c r="EL10" s="145">
        <v>25445</v>
      </c>
      <c r="EM10" s="145">
        <v>54432</v>
      </c>
      <c r="EN10" s="145">
        <v>54432</v>
      </c>
      <c r="EO10" s="145">
        <v>54432</v>
      </c>
      <c r="EP10" s="145">
        <v>54432</v>
      </c>
      <c r="EQ10" s="202">
        <v>94536</v>
      </c>
      <c r="ER10" s="202">
        <v>94536</v>
      </c>
      <c r="ES10" s="202">
        <v>58752</v>
      </c>
      <c r="ET10" s="202">
        <v>58752</v>
      </c>
    </row>
    <row r="11" spans="1:150" ht="23.1" customHeight="1">
      <c r="A11" s="191"/>
      <c r="B11" s="1140"/>
      <c r="C11" s="1146" t="s">
        <v>266</v>
      </c>
      <c r="D11" s="1146"/>
      <c r="E11" s="146">
        <v>23167</v>
      </c>
      <c r="F11" s="146">
        <v>20580</v>
      </c>
      <c r="G11" s="146">
        <v>7358</v>
      </c>
      <c r="H11" s="146">
        <v>10988</v>
      </c>
      <c r="I11" s="146">
        <v>11072</v>
      </c>
      <c r="J11" s="146">
        <v>7947</v>
      </c>
      <c r="K11" s="146">
        <v>3402</v>
      </c>
      <c r="L11" s="146">
        <v>15796</v>
      </c>
      <c r="M11" s="146">
        <v>11768</v>
      </c>
      <c r="N11" s="146">
        <v>11322</v>
      </c>
      <c r="O11" s="146">
        <v>29783</v>
      </c>
      <c r="P11" s="146">
        <v>15687</v>
      </c>
      <c r="Q11" s="199"/>
      <c r="R11" s="1140"/>
      <c r="S11" s="1146" t="s">
        <v>266</v>
      </c>
      <c r="T11" s="1146"/>
      <c r="U11" s="146">
        <v>13923</v>
      </c>
      <c r="V11" s="146">
        <v>27381</v>
      </c>
      <c r="W11" s="146">
        <v>60385</v>
      </c>
      <c r="X11" s="146">
        <v>16434</v>
      </c>
      <c r="Y11" s="146">
        <v>17447</v>
      </c>
      <c r="Z11" s="146">
        <v>11651</v>
      </c>
      <c r="AA11" s="146">
        <v>81561</v>
      </c>
      <c r="AB11" s="146">
        <v>13051</v>
      </c>
      <c r="AC11" s="146">
        <v>19697</v>
      </c>
      <c r="AD11" s="146">
        <v>13324</v>
      </c>
      <c r="AE11" s="146">
        <v>3477</v>
      </c>
      <c r="AF11" s="146">
        <v>15750</v>
      </c>
      <c r="AG11" s="191"/>
      <c r="AH11" s="1140"/>
      <c r="AI11" s="1146" t="s">
        <v>266</v>
      </c>
      <c r="AJ11" s="1146"/>
      <c r="AK11" s="146">
        <v>5041</v>
      </c>
      <c r="AL11" s="146">
        <v>5041</v>
      </c>
      <c r="AM11" s="146">
        <v>4662</v>
      </c>
      <c r="AN11" s="146">
        <v>4841</v>
      </c>
      <c r="AO11" s="146">
        <v>63721</v>
      </c>
      <c r="AP11" s="146">
        <v>4809</v>
      </c>
      <c r="AQ11" s="146">
        <v>3709</v>
      </c>
      <c r="AR11" s="146">
        <v>18858</v>
      </c>
      <c r="AS11" s="146">
        <v>0</v>
      </c>
      <c r="AT11" s="191"/>
      <c r="AU11" s="1140"/>
      <c r="AV11" s="1146" t="s">
        <v>266</v>
      </c>
      <c r="AW11" s="1146"/>
      <c r="AX11" s="146">
        <v>7294</v>
      </c>
      <c r="AY11" s="146">
        <v>25541</v>
      </c>
      <c r="AZ11" s="146">
        <v>23831</v>
      </c>
      <c r="BA11" s="146">
        <v>58160</v>
      </c>
      <c r="BB11" s="146">
        <v>12615</v>
      </c>
      <c r="BC11" s="146">
        <v>76961</v>
      </c>
      <c r="BD11" s="146">
        <v>25145</v>
      </c>
      <c r="BE11" s="146">
        <v>110258</v>
      </c>
      <c r="BF11" s="146">
        <v>110258</v>
      </c>
      <c r="BG11" s="146">
        <v>45500</v>
      </c>
      <c r="BH11" s="146">
        <v>55778</v>
      </c>
      <c r="BI11" s="146">
        <v>25643</v>
      </c>
      <c r="BJ11" s="191"/>
      <c r="BK11" s="1140"/>
      <c r="BL11" s="1146" t="s">
        <v>266</v>
      </c>
      <c r="BM11" s="1146"/>
      <c r="BN11" s="146">
        <v>47882</v>
      </c>
      <c r="BO11" s="146">
        <v>21137</v>
      </c>
      <c r="BP11" s="146">
        <v>11698</v>
      </c>
      <c r="BQ11" s="146">
        <v>13483</v>
      </c>
      <c r="BR11" s="146">
        <v>12440</v>
      </c>
      <c r="BS11" s="146">
        <v>17893</v>
      </c>
      <c r="BT11" s="146">
        <v>29105</v>
      </c>
      <c r="BU11" s="146">
        <v>81232</v>
      </c>
      <c r="BV11" s="146">
        <v>29105</v>
      </c>
      <c r="BW11" s="146">
        <v>29105</v>
      </c>
      <c r="BX11" s="146">
        <v>0</v>
      </c>
      <c r="BY11" s="191"/>
      <c r="BZ11" s="191"/>
      <c r="CA11" s="1140"/>
      <c r="CB11" s="1146" t="s">
        <v>266</v>
      </c>
      <c r="CC11" s="1146"/>
      <c r="CD11" s="146">
        <v>43408</v>
      </c>
      <c r="CE11" s="146">
        <v>36642</v>
      </c>
      <c r="CF11" s="146">
        <v>35551</v>
      </c>
      <c r="CG11" s="146">
        <v>45640</v>
      </c>
      <c r="CH11" s="146">
        <v>38068</v>
      </c>
      <c r="CI11" s="146">
        <v>34923</v>
      </c>
      <c r="CJ11" s="146">
        <v>45759</v>
      </c>
      <c r="CK11" s="146">
        <v>3569</v>
      </c>
      <c r="CL11" s="146">
        <v>5956</v>
      </c>
      <c r="CM11" s="146">
        <v>7136</v>
      </c>
      <c r="CN11" s="146">
        <v>4410</v>
      </c>
      <c r="CO11" s="146">
        <v>11546</v>
      </c>
      <c r="CP11" s="191"/>
      <c r="CQ11" s="191"/>
      <c r="CR11" s="1140"/>
      <c r="CS11" s="1146" t="s">
        <v>266</v>
      </c>
      <c r="CT11" s="1146"/>
      <c r="CU11" s="146">
        <v>12112</v>
      </c>
      <c r="CV11" s="146">
        <v>8523</v>
      </c>
      <c r="CW11" s="146">
        <v>8523</v>
      </c>
      <c r="CX11" s="146">
        <v>10322</v>
      </c>
      <c r="CY11" s="146">
        <v>12867</v>
      </c>
      <c r="CZ11" s="146">
        <v>24784</v>
      </c>
      <c r="DA11" s="146">
        <v>7003</v>
      </c>
      <c r="DB11" s="146">
        <v>44713</v>
      </c>
      <c r="DE11" s="1153"/>
      <c r="DF11" s="1145" t="s">
        <v>266</v>
      </c>
      <c r="DG11" s="1145"/>
      <c r="DH11" s="145">
        <v>5103</v>
      </c>
      <c r="DI11" s="145">
        <v>5103</v>
      </c>
      <c r="DJ11" s="145">
        <v>5103</v>
      </c>
      <c r="DK11" s="145">
        <v>6644</v>
      </c>
      <c r="DL11" s="145">
        <v>10540</v>
      </c>
      <c r="DM11" s="145">
        <v>3747</v>
      </c>
      <c r="DN11" s="145">
        <v>839</v>
      </c>
      <c r="DO11" s="145">
        <v>12635</v>
      </c>
      <c r="DP11" s="145">
        <v>14456</v>
      </c>
      <c r="DQ11" s="145">
        <v>3298</v>
      </c>
      <c r="DR11" s="145">
        <v>26178</v>
      </c>
      <c r="DS11" s="145">
        <v>21978</v>
      </c>
      <c r="DT11" s="145">
        <v>10071</v>
      </c>
      <c r="DU11" s="145">
        <v>6477</v>
      </c>
      <c r="DV11" s="145">
        <v>6477</v>
      </c>
      <c r="DX11" s="1153"/>
      <c r="DY11" s="1145" t="s">
        <v>266</v>
      </c>
      <c r="DZ11" s="1145"/>
      <c r="EA11" s="145">
        <v>9233</v>
      </c>
      <c r="EB11" s="145">
        <v>1820</v>
      </c>
      <c r="EC11" s="145">
        <v>0</v>
      </c>
      <c r="ED11" s="145">
        <v>0</v>
      </c>
      <c r="EE11" s="145">
        <v>0</v>
      </c>
      <c r="EF11" s="145">
        <v>0</v>
      </c>
      <c r="EG11" s="145">
        <v>9233</v>
      </c>
      <c r="EH11" s="145">
        <v>1820</v>
      </c>
      <c r="EI11" s="145">
        <v>0</v>
      </c>
      <c r="EJ11" s="145">
        <v>0</v>
      </c>
      <c r="EK11" s="145">
        <v>0</v>
      </c>
      <c r="EL11" s="145">
        <v>0</v>
      </c>
      <c r="EM11" s="145">
        <v>0</v>
      </c>
      <c r="EN11" s="145">
        <v>0</v>
      </c>
      <c r="EO11" s="145">
        <v>0</v>
      </c>
      <c r="EP11" s="145">
        <v>0</v>
      </c>
      <c r="EQ11" s="202">
        <v>2247</v>
      </c>
      <c r="ER11" s="202">
        <v>2247</v>
      </c>
      <c r="ES11" s="202">
        <v>2247</v>
      </c>
      <c r="ET11" s="202">
        <v>2247</v>
      </c>
    </row>
    <row r="12" spans="1:150" ht="23.1" customHeight="1">
      <c r="A12" s="191"/>
      <c r="B12" s="1140"/>
      <c r="C12" s="1146" t="s">
        <v>267</v>
      </c>
      <c r="D12" s="1146"/>
      <c r="E12" s="146">
        <v>88566</v>
      </c>
      <c r="F12" s="146">
        <v>34652</v>
      </c>
      <c r="G12" s="146">
        <v>2221</v>
      </c>
      <c r="H12" s="146">
        <v>2028</v>
      </c>
      <c r="I12" s="146">
        <v>14717</v>
      </c>
      <c r="J12" s="146">
        <v>2352</v>
      </c>
      <c r="K12" s="146">
        <v>406</v>
      </c>
      <c r="L12" s="146">
        <v>4767</v>
      </c>
      <c r="M12" s="146">
        <v>2181</v>
      </c>
      <c r="N12" s="146">
        <v>1934</v>
      </c>
      <c r="O12" s="146">
        <v>2432</v>
      </c>
      <c r="P12" s="146">
        <v>1889</v>
      </c>
      <c r="Q12" s="199"/>
      <c r="R12" s="1140"/>
      <c r="S12" s="1146" t="s">
        <v>267</v>
      </c>
      <c r="T12" s="1146"/>
      <c r="U12" s="146">
        <v>1269</v>
      </c>
      <c r="V12" s="146">
        <v>1770</v>
      </c>
      <c r="W12" s="146">
        <v>9098</v>
      </c>
      <c r="X12" s="146">
        <v>12558</v>
      </c>
      <c r="Y12" s="146">
        <v>3494</v>
      </c>
      <c r="Z12" s="146">
        <v>10670</v>
      </c>
      <c r="AA12" s="146">
        <v>7868</v>
      </c>
      <c r="AB12" s="146">
        <v>2656</v>
      </c>
      <c r="AC12" s="146">
        <v>6366</v>
      </c>
      <c r="AD12" s="146">
        <v>4429</v>
      </c>
      <c r="AE12" s="146">
        <v>1490</v>
      </c>
      <c r="AF12" s="146">
        <v>503</v>
      </c>
      <c r="AG12" s="191"/>
      <c r="AH12" s="1140"/>
      <c r="AI12" s="1146" t="s">
        <v>267</v>
      </c>
      <c r="AJ12" s="1146"/>
      <c r="AK12" s="146">
        <v>4021</v>
      </c>
      <c r="AL12" s="146">
        <v>1578</v>
      </c>
      <c r="AM12" s="146">
        <v>4809</v>
      </c>
      <c r="AN12" s="146">
        <v>2582</v>
      </c>
      <c r="AO12" s="146">
        <v>11358</v>
      </c>
      <c r="AP12" s="146">
        <v>1519</v>
      </c>
      <c r="AQ12" s="146">
        <v>1466</v>
      </c>
      <c r="AR12" s="146">
        <v>1290</v>
      </c>
      <c r="AS12" s="146">
        <v>4726</v>
      </c>
      <c r="AT12" s="191"/>
      <c r="AU12" s="1140"/>
      <c r="AV12" s="1146" t="s">
        <v>267</v>
      </c>
      <c r="AW12" s="1146"/>
      <c r="AX12" s="146">
        <v>546</v>
      </c>
      <c r="AY12" s="146">
        <v>96000</v>
      </c>
      <c r="AZ12" s="146">
        <v>39444</v>
      </c>
      <c r="BA12" s="146">
        <v>8050</v>
      </c>
      <c r="BB12" s="146">
        <v>664</v>
      </c>
      <c r="BC12" s="146">
        <v>66126</v>
      </c>
      <c r="BD12" s="146">
        <v>37368</v>
      </c>
      <c r="BE12" s="146">
        <v>28724</v>
      </c>
      <c r="BF12" s="146">
        <v>28898</v>
      </c>
      <c r="BG12" s="146">
        <v>8585</v>
      </c>
      <c r="BH12" s="146">
        <v>80710</v>
      </c>
      <c r="BI12" s="146">
        <v>6157</v>
      </c>
      <c r="BJ12" s="191"/>
      <c r="BK12" s="1140"/>
      <c r="BL12" s="1146" t="s">
        <v>267</v>
      </c>
      <c r="BM12" s="1146"/>
      <c r="BN12" s="146">
        <v>529865</v>
      </c>
      <c r="BO12" s="146">
        <v>2673</v>
      </c>
      <c r="BP12" s="146">
        <v>811</v>
      </c>
      <c r="BQ12" s="146">
        <v>673</v>
      </c>
      <c r="BR12" s="146">
        <v>2106</v>
      </c>
      <c r="BS12" s="146">
        <v>1664</v>
      </c>
      <c r="BT12" s="146">
        <v>524</v>
      </c>
      <c r="BU12" s="146">
        <v>18868</v>
      </c>
      <c r="BV12" s="146">
        <v>560465</v>
      </c>
      <c r="BW12" s="146">
        <v>29320</v>
      </c>
      <c r="BX12" s="146">
        <v>1926</v>
      </c>
      <c r="BY12" s="191"/>
      <c r="BZ12" s="191"/>
      <c r="CA12" s="1140"/>
      <c r="CB12" s="1146" t="s">
        <v>267</v>
      </c>
      <c r="CC12" s="1146"/>
      <c r="CD12" s="146">
        <v>3924</v>
      </c>
      <c r="CE12" s="146">
        <v>9274</v>
      </c>
      <c r="CF12" s="146">
        <v>3145</v>
      </c>
      <c r="CG12" s="146">
        <v>4019</v>
      </c>
      <c r="CH12" s="146">
        <v>3467</v>
      </c>
      <c r="CI12" s="146">
        <v>2970</v>
      </c>
      <c r="CJ12" s="146">
        <v>22669</v>
      </c>
      <c r="CK12" s="146">
        <v>881</v>
      </c>
      <c r="CL12" s="146">
        <v>0</v>
      </c>
      <c r="CM12" s="146">
        <v>1835</v>
      </c>
      <c r="CN12" s="146">
        <v>333</v>
      </c>
      <c r="CO12" s="146">
        <v>354</v>
      </c>
      <c r="CP12" s="191"/>
      <c r="CQ12" s="191"/>
      <c r="CR12" s="1140"/>
      <c r="CS12" s="1146" t="s">
        <v>267</v>
      </c>
      <c r="CT12" s="1146"/>
      <c r="CU12" s="146">
        <v>874</v>
      </c>
      <c r="CV12" s="146">
        <v>81255</v>
      </c>
      <c r="CW12" s="146">
        <v>510</v>
      </c>
      <c r="CX12" s="146">
        <v>55623</v>
      </c>
      <c r="CY12" s="146">
        <v>998</v>
      </c>
      <c r="CZ12" s="146">
        <v>4122</v>
      </c>
      <c r="DA12" s="146">
        <v>1780</v>
      </c>
      <c r="DB12" s="146">
        <v>9653</v>
      </c>
      <c r="DE12" s="1153"/>
      <c r="DF12" s="1145" t="s">
        <v>267</v>
      </c>
      <c r="DG12" s="1145"/>
      <c r="DH12" s="145">
        <v>824</v>
      </c>
      <c r="DI12" s="145">
        <v>824</v>
      </c>
      <c r="DJ12" s="145">
        <v>824</v>
      </c>
      <c r="DK12" s="145">
        <v>1132</v>
      </c>
      <c r="DL12" s="145">
        <v>718</v>
      </c>
      <c r="DM12" s="145">
        <v>0</v>
      </c>
      <c r="DN12" s="145">
        <v>0</v>
      </c>
      <c r="DO12" s="145">
        <v>6957</v>
      </c>
      <c r="DP12" s="145">
        <v>7681</v>
      </c>
      <c r="DQ12" s="145">
        <v>2919</v>
      </c>
      <c r="DR12" s="145">
        <v>7474</v>
      </c>
      <c r="DS12" s="145">
        <v>1088</v>
      </c>
      <c r="DT12" s="145">
        <v>994</v>
      </c>
      <c r="DU12" s="145">
        <v>2137</v>
      </c>
      <c r="DV12" s="145">
        <v>5404</v>
      </c>
      <c r="DX12" s="1153"/>
      <c r="DY12" s="1145" t="s">
        <v>267</v>
      </c>
      <c r="DZ12" s="1145"/>
      <c r="EA12" s="145">
        <v>6362</v>
      </c>
      <c r="EB12" s="145">
        <v>25797</v>
      </c>
      <c r="EC12" s="145">
        <v>309</v>
      </c>
      <c r="ED12" s="145">
        <v>2846</v>
      </c>
      <c r="EE12" s="145">
        <v>7557</v>
      </c>
      <c r="EF12" s="145">
        <v>7557</v>
      </c>
      <c r="EG12" s="145">
        <v>6362</v>
      </c>
      <c r="EH12" s="145">
        <v>25797</v>
      </c>
      <c r="EI12" s="145">
        <v>309</v>
      </c>
      <c r="EJ12" s="145">
        <v>2846</v>
      </c>
      <c r="EK12" s="145">
        <v>7557</v>
      </c>
      <c r="EL12" s="145">
        <v>7557</v>
      </c>
      <c r="EM12" s="145">
        <v>0</v>
      </c>
      <c r="EN12" s="145">
        <v>0</v>
      </c>
      <c r="EO12" s="145">
        <v>1765</v>
      </c>
      <c r="EP12" s="145">
        <v>1425</v>
      </c>
      <c r="EQ12" s="202">
        <v>2009</v>
      </c>
      <c r="ER12" s="202">
        <v>2009</v>
      </c>
      <c r="ES12" s="202">
        <v>2477</v>
      </c>
      <c r="ET12" s="202">
        <v>2477</v>
      </c>
    </row>
    <row r="13" spans="1:150" ht="23.1" customHeight="1">
      <c r="A13" s="191"/>
      <c r="B13" s="1140"/>
      <c r="C13" s="1146" t="s">
        <v>268</v>
      </c>
      <c r="D13" s="1146"/>
      <c r="E13" s="146">
        <v>93236</v>
      </c>
      <c r="F13" s="146">
        <v>34562</v>
      </c>
      <c r="G13" s="146">
        <v>59232</v>
      </c>
      <c r="H13" s="146">
        <v>88699</v>
      </c>
      <c r="I13" s="146">
        <v>45817</v>
      </c>
      <c r="J13" s="146">
        <v>94146</v>
      </c>
      <c r="K13" s="146">
        <v>1579</v>
      </c>
      <c r="L13" s="146">
        <v>17662</v>
      </c>
      <c r="M13" s="146">
        <v>154416</v>
      </c>
      <c r="N13" s="146">
        <v>86253</v>
      </c>
      <c r="O13" s="146">
        <v>173586</v>
      </c>
      <c r="P13" s="146">
        <v>15646</v>
      </c>
      <c r="Q13" s="199"/>
      <c r="R13" s="1140"/>
      <c r="S13" s="1146" t="s">
        <v>268</v>
      </c>
      <c r="T13" s="1146"/>
      <c r="U13" s="146">
        <v>9171</v>
      </c>
      <c r="V13" s="146">
        <v>293992</v>
      </c>
      <c r="W13" s="146">
        <v>118277</v>
      </c>
      <c r="X13" s="146">
        <v>101898</v>
      </c>
      <c r="Y13" s="146">
        <v>8879</v>
      </c>
      <c r="Z13" s="146">
        <v>9319</v>
      </c>
      <c r="AA13" s="146">
        <v>292173</v>
      </c>
      <c r="AB13" s="146">
        <v>117064</v>
      </c>
      <c r="AC13" s="146">
        <v>84762</v>
      </c>
      <c r="AD13" s="146">
        <v>91918</v>
      </c>
      <c r="AE13" s="146">
        <v>144831</v>
      </c>
      <c r="AF13" s="146">
        <v>1050</v>
      </c>
      <c r="AG13" s="191"/>
      <c r="AH13" s="1140"/>
      <c r="AI13" s="1146" t="s">
        <v>268</v>
      </c>
      <c r="AJ13" s="1146"/>
      <c r="AK13" s="146">
        <v>19968</v>
      </c>
      <c r="AL13" s="146">
        <v>25988</v>
      </c>
      <c r="AM13" s="146">
        <v>15593</v>
      </c>
      <c r="AN13" s="146">
        <v>0</v>
      </c>
      <c r="AO13" s="146">
        <v>11550</v>
      </c>
      <c r="AP13" s="146">
        <v>19583</v>
      </c>
      <c r="AQ13" s="146">
        <v>15782</v>
      </c>
      <c r="AR13" s="146">
        <v>16433</v>
      </c>
      <c r="AS13" s="146">
        <v>40031</v>
      </c>
      <c r="AT13" s="191"/>
      <c r="AU13" s="1140"/>
      <c r="AV13" s="1146" t="s">
        <v>268</v>
      </c>
      <c r="AW13" s="1146"/>
      <c r="AX13" s="146">
        <v>28270</v>
      </c>
      <c r="AY13" s="146">
        <v>315000</v>
      </c>
      <c r="AZ13" s="146">
        <v>131024</v>
      </c>
      <c r="BA13" s="146">
        <v>107573</v>
      </c>
      <c r="BB13" s="146">
        <v>0</v>
      </c>
      <c r="BC13" s="146">
        <v>47408</v>
      </c>
      <c r="BD13" s="146">
        <v>111222</v>
      </c>
      <c r="BE13" s="146">
        <v>66378</v>
      </c>
      <c r="BF13" s="146">
        <v>67032</v>
      </c>
      <c r="BG13" s="146">
        <v>86324</v>
      </c>
      <c r="BH13" s="146">
        <v>80489</v>
      </c>
      <c r="BI13" s="146">
        <v>222940</v>
      </c>
      <c r="BJ13" s="191"/>
      <c r="BK13" s="1140"/>
      <c r="BL13" s="1146" t="s">
        <v>268</v>
      </c>
      <c r="BM13" s="1146"/>
      <c r="BN13" s="146">
        <v>361106</v>
      </c>
      <c r="BO13" s="146">
        <v>4819</v>
      </c>
      <c r="BP13" s="146">
        <v>49124</v>
      </c>
      <c r="BQ13" s="146">
        <v>59518</v>
      </c>
      <c r="BR13" s="146">
        <v>49806</v>
      </c>
      <c r="BS13" s="146">
        <v>191619</v>
      </c>
      <c r="BT13" s="146">
        <v>13209</v>
      </c>
      <c r="BU13" s="146">
        <v>700</v>
      </c>
      <c r="BV13" s="146">
        <v>1727656</v>
      </c>
      <c r="BW13" s="146">
        <v>1249801</v>
      </c>
      <c r="BX13" s="146">
        <v>461489</v>
      </c>
      <c r="BY13" s="191"/>
      <c r="BZ13" s="191"/>
      <c r="CA13" s="1140"/>
      <c r="CB13" s="1146" t="s">
        <v>268</v>
      </c>
      <c r="CC13" s="1146"/>
      <c r="CD13" s="146">
        <v>1480</v>
      </c>
      <c r="CE13" s="146">
        <v>1711</v>
      </c>
      <c r="CF13" s="146">
        <v>661</v>
      </c>
      <c r="CG13" s="146">
        <v>0</v>
      </c>
      <c r="CH13" s="146">
        <v>135408</v>
      </c>
      <c r="CI13" s="146">
        <v>117138</v>
      </c>
      <c r="CJ13" s="146">
        <v>237843</v>
      </c>
      <c r="CK13" s="146">
        <v>772</v>
      </c>
      <c r="CL13" s="146">
        <v>11592</v>
      </c>
      <c r="CM13" s="146">
        <v>1638</v>
      </c>
      <c r="CN13" s="146">
        <v>15582</v>
      </c>
      <c r="CO13" s="146">
        <v>30223</v>
      </c>
      <c r="CP13" s="191"/>
      <c r="CQ13" s="191"/>
      <c r="CR13" s="1140"/>
      <c r="CS13" s="1146" t="s">
        <v>268</v>
      </c>
      <c r="CT13" s="1146"/>
      <c r="CU13" s="146">
        <v>7624</v>
      </c>
      <c r="CV13" s="146">
        <v>80128</v>
      </c>
      <c r="CW13" s="146">
        <v>37682</v>
      </c>
      <c r="CX13" s="146">
        <v>196976</v>
      </c>
      <c r="CY13" s="146">
        <v>115066</v>
      </c>
      <c r="CZ13" s="146">
        <v>40952</v>
      </c>
      <c r="DA13" s="146">
        <v>39481</v>
      </c>
      <c r="DB13" s="146">
        <v>97734</v>
      </c>
      <c r="DE13" s="1153"/>
      <c r="DF13" s="1145" t="s">
        <v>268</v>
      </c>
      <c r="DG13" s="1145"/>
      <c r="DH13" s="145">
        <v>2310</v>
      </c>
      <c r="DI13" s="145">
        <v>3465</v>
      </c>
      <c r="DJ13" s="145">
        <v>2310</v>
      </c>
      <c r="DK13" s="145">
        <v>956</v>
      </c>
      <c r="DL13" s="145">
        <v>718</v>
      </c>
      <c r="DM13" s="145">
        <v>2061</v>
      </c>
      <c r="DN13" s="145">
        <v>2061</v>
      </c>
      <c r="DO13" s="145">
        <v>447</v>
      </c>
      <c r="DP13" s="145">
        <v>447</v>
      </c>
      <c r="DQ13" s="145">
        <v>111</v>
      </c>
      <c r="DR13" s="145">
        <v>1050</v>
      </c>
      <c r="DS13" s="145">
        <v>1050</v>
      </c>
      <c r="DT13" s="145">
        <v>1050</v>
      </c>
      <c r="DU13" s="145">
        <v>0</v>
      </c>
      <c r="DV13" s="145">
        <v>0</v>
      </c>
      <c r="DX13" s="1153"/>
      <c r="DY13" s="1145" t="s">
        <v>268</v>
      </c>
      <c r="DZ13" s="1145"/>
      <c r="EA13" s="145">
        <v>613</v>
      </c>
      <c r="EB13" s="145">
        <v>34650</v>
      </c>
      <c r="EC13" s="145">
        <v>0</v>
      </c>
      <c r="ED13" s="145">
        <v>2252</v>
      </c>
      <c r="EE13" s="145">
        <v>8572</v>
      </c>
      <c r="EF13" s="145">
        <v>9138</v>
      </c>
      <c r="EG13" s="145">
        <v>613</v>
      </c>
      <c r="EH13" s="145">
        <v>34650</v>
      </c>
      <c r="EI13" s="145">
        <v>0</v>
      </c>
      <c r="EJ13" s="145">
        <v>2252</v>
      </c>
      <c r="EK13" s="145">
        <v>8572</v>
      </c>
      <c r="EL13" s="145">
        <v>9138</v>
      </c>
      <c r="EM13" s="145">
        <v>3465</v>
      </c>
      <c r="EN13" s="145">
        <v>0</v>
      </c>
      <c r="EO13" s="145">
        <v>3465</v>
      </c>
      <c r="EP13" s="145">
        <v>0</v>
      </c>
      <c r="EQ13" s="202">
        <v>13703</v>
      </c>
      <c r="ER13" s="202">
        <v>13703</v>
      </c>
      <c r="ES13" s="202">
        <v>18323</v>
      </c>
      <c r="ET13" s="202">
        <v>18323</v>
      </c>
    </row>
    <row r="14" spans="1:150" ht="23.1" customHeight="1">
      <c r="A14" s="191"/>
      <c r="B14" s="1140"/>
      <c r="C14" s="1146" t="s">
        <v>269</v>
      </c>
      <c r="D14" s="1146"/>
      <c r="E14" s="146">
        <v>0</v>
      </c>
      <c r="F14" s="146">
        <v>0</v>
      </c>
      <c r="G14" s="146">
        <v>750</v>
      </c>
      <c r="H14" s="146">
        <v>0</v>
      </c>
      <c r="I14" s="146">
        <v>0</v>
      </c>
      <c r="J14" s="146">
        <v>1500</v>
      </c>
      <c r="K14" s="146">
        <v>2160</v>
      </c>
      <c r="L14" s="146">
        <v>3000</v>
      </c>
      <c r="M14" s="146">
        <v>4900</v>
      </c>
      <c r="N14" s="146">
        <v>1500</v>
      </c>
      <c r="O14" s="146">
        <v>2450</v>
      </c>
      <c r="P14" s="146">
        <v>2450</v>
      </c>
      <c r="Q14" s="199"/>
      <c r="R14" s="1140"/>
      <c r="S14" s="1146" t="s">
        <v>269</v>
      </c>
      <c r="T14" s="1146"/>
      <c r="U14" s="146">
        <v>0</v>
      </c>
      <c r="V14" s="146">
        <v>1500</v>
      </c>
      <c r="W14" s="146">
        <v>0</v>
      </c>
      <c r="X14" s="146">
        <v>0</v>
      </c>
      <c r="Y14" s="146">
        <v>0</v>
      </c>
      <c r="Z14" s="146">
        <v>3000</v>
      </c>
      <c r="AA14" s="146">
        <v>0</v>
      </c>
      <c r="AB14" s="146">
        <v>0</v>
      </c>
      <c r="AC14" s="146">
        <v>0</v>
      </c>
      <c r="AD14" s="146">
        <v>0</v>
      </c>
      <c r="AE14" s="146">
        <v>1500</v>
      </c>
      <c r="AF14" s="146">
        <v>1500</v>
      </c>
      <c r="AG14" s="191"/>
      <c r="AH14" s="1140"/>
      <c r="AI14" s="1146" t="s">
        <v>269</v>
      </c>
      <c r="AJ14" s="1146"/>
      <c r="AK14" s="146">
        <v>1500</v>
      </c>
      <c r="AL14" s="146">
        <v>1500</v>
      </c>
      <c r="AM14" s="146">
        <v>0</v>
      </c>
      <c r="AN14" s="146">
        <v>0</v>
      </c>
      <c r="AO14" s="146">
        <v>3000</v>
      </c>
      <c r="AP14" s="146">
        <v>1440</v>
      </c>
      <c r="AQ14" s="146">
        <v>4900</v>
      </c>
      <c r="AR14" s="146">
        <v>0</v>
      </c>
      <c r="AS14" s="146">
        <v>0</v>
      </c>
      <c r="AT14" s="191"/>
      <c r="AU14" s="1140"/>
      <c r="AV14" s="1146" t="s">
        <v>269</v>
      </c>
      <c r="AW14" s="1146"/>
      <c r="AX14" s="146">
        <v>1682</v>
      </c>
      <c r="AY14" s="146">
        <v>0</v>
      </c>
      <c r="AZ14" s="146">
        <v>8888</v>
      </c>
      <c r="BA14" s="146">
        <v>0</v>
      </c>
      <c r="BB14" s="146">
        <v>0</v>
      </c>
      <c r="BC14" s="146">
        <v>23100</v>
      </c>
      <c r="BD14" s="146">
        <v>0</v>
      </c>
      <c r="BE14" s="146">
        <v>4500</v>
      </c>
      <c r="BF14" s="146">
        <v>4500</v>
      </c>
      <c r="BG14" s="146">
        <v>0</v>
      </c>
      <c r="BH14" s="146">
        <v>3000</v>
      </c>
      <c r="BI14" s="146">
        <v>0</v>
      </c>
      <c r="BJ14" s="191"/>
      <c r="BK14" s="1140"/>
      <c r="BL14" s="1146" t="s">
        <v>269</v>
      </c>
      <c r="BM14" s="1146"/>
      <c r="BN14" s="146">
        <v>10740</v>
      </c>
      <c r="BO14" s="146">
        <v>15000</v>
      </c>
      <c r="BP14" s="146">
        <v>0</v>
      </c>
      <c r="BQ14" s="146">
        <v>4900</v>
      </c>
      <c r="BR14" s="146">
        <v>3000</v>
      </c>
      <c r="BS14" s="146">
        <v>0</v>
      </c>
      <c r="BT14" s="146">
        <v>0</v>
      </c>
      <c r="BU14" s="146">
        <v>7000</v>
      </c>
      <c r="BV14" s="146">
        <v>0</v>
      </c>
      <c r="BW14" s="146">
        <v>0</v>
      </c>
      <c r="BX14" s="146">
        <v>0</v>
      </c>
      <c r="BY14" s="191"/>
      <c r="BZ14" s="191"/>
      <c r="CA14" s="1140"/>
      <c r="CB14" s="1146" t="s">
        <v>269</v>
      </c>
      <c r="CC14" s="1146"/>
      <c r="CD14" s="146">
        <v>0</v>
      </c>
      <c r="CE14" s="146">
        <v>0</v>
      </c>
      <c r="CF14" s="146">
        <v>0</v>
      </c>
      <c r="CG14" s="146">
        <v>0</v>
      </c>
      <c r="CH14" s="146">
        <v>0</v>
      </c>
      <c r="CI14" s="146">
        <v>0</v>
      </c>
      <c r="CJ14" s="146">
        <v>1500</v>
      </c>
      <c r="CK14" s="146">
        <v>0</v>
      </c>
      <c r="CL14" s="146">
        <v>0</v>
      </c>
      <c r="CM14" s="146">
        <v>0</v>
      </c>
      <c r="CN14" s="146">
        <v>0</v>
      </c>
      <c r="CO14" s="146">
        <v>0</v>
      </c>
      <c r="CP14" s="191"/>
      <c r="CQ14" s="191"/>
      <c r="CR14" s="1140"/>
      <c r="CS14" s="1146" t="s">
        <v>269</v>
      </c>
      <c r="CT14" s="1146"/>
      <c r="CU14" s="146">
        <v>0</v>
      </c>
      <c r="CV14" s="146">
        <v>0</v>
      </c>
      <c r="CW14" s="146">
        <v>0</v>
      </c>
      <c r="CX14" s="146">
        <v>0</v>
      </c>
      <c r="CY14" s="146">
        <v>0</v>
      </c>
      <c r="CZ14" s="146">
        <v>0</v>
      </c>
      <c r="DA14" s="146">
        <v>0</v>
      </c>
      <c r="DB14" s="146">
        <v>1500</v>
      </c>
      <c r="DE14" s="1153"/>
      <c r="DF14" s="1145" t="s">
        <v>269</v>
      </c>
      <c r="DG14" s="1145"/>
      <c r="DH14" s="145">
        <v>0</v>
      </c>
      <c r="DI14" s="145">
        <v>0</v>
      </c>
      <c r="DJ14" s="145">
        <v>0</v>
      </c>
      <c r="DK14" s="145">
        <v>0</v>
      </c>
      <c r="DL14" s="145">
        <v>0</v>
      </c>
      <c r="DM14" s="145">
        <v>0</v>
      </c>
      <c r="DN14" s="145">
        <v>0</v>
      </c>
      <c r="DO14" s="145">
        <v>0</v>
      </c>
      <c r="DP14" s="145">
        <v>0</v>
      </c>
      <c r="DQ14" s="145">
        <v>0</v>
      </c>
      <c r="DR14" s="145">
        <v>3000</v>
      </c>
      <c r="DS14" s="145">
        <v>3000</v>
      </c>
      <c r="DT14" s="145">
        <v>1500</v>
      </c>
      <c r="DU14" s="145">
        <v>4900</v>
      </c>
      <c r="DV14" s="145">
        <v>4900</v>
      </c>
      <c r="DX14" s="1153"/>
      <c r="DY14" s="1145" t="s">
        <v>269</v>
      </c>
      <c r="DZ14" s="1145"/>
      <c r="EA14" s="145">
        <v>0</v>
      </c>
      <c r="EB14" s="145">
        <v>0</v>
      </c>
      <c r="EC14" s="145">
        <v>1500</v>
      </c>
      <c r="ED14" s="145">
        <v>0</v>
      </c>
      <c r="EE14" s="145">
        <v>4900</v>
      </c>
      <c r="EF14" s="145">
        <v>4900</v>
      </c>
      <c r="EG14" s="145">
        <v>0</v>
      </c>
      <c r="EH14" s="145">
        <v>0</v>
      </c>
      <c r="EI14" s="145">
        <v>1500</v>
      </c>
      <c r="EJ14" s="145">
        <v>0</v>
      </c>
      <c r="EK14" s="145">
        <v>4900</v>
      </c>
      <c r="EL14" s="145">
        <v>4900</v>
      </c>
      <c r="EM14" s="145">
        <v>0</v>
      </c>
      <c r="EN14" s="145">
        <v>0</v>
      </c>
      <c r="EO14" s="145">
        <v>0</v>
      </c>
      <c r="EP14" s="145">
        <v>0</v>
      </c>
      <c r="EQ14" s="202">
        <v>0</v>
      </c>
      <c r="ER14" s="202">
        <v>0</v>
      </c>
      <c r="ES14" s="202">
        <v>0</v>
      </c>
      <c r="ET14" s="202">
        <v>0</v>
      </c>
    </row>
    <row r="15" spans="1:150" ht="23.1" customHeight="1">
      <c r="A15" s="191"/>
      <c r="B15" s="1140"/>
      <c r="C15" s="1146" t="s">
        <v>270</v>
      </c>
      <c r="D15" s="1146"/>
      <c r="E15" s="146">
        <v>0</v>
      </c>
      <c r="F15" s="146">
        <v>0</v>
      </c>
      <c r="G15" s="146">
        <v>0</v>
      </c>
      <c r="H15" s="146">
        <v>0</v>
      </c>
      <c r="I15" s="146">
        <v>0</v>
      </c>
      <c r="J15" s="146">
        <v>0</v>
      </c>
      <c r="K15" s="146">
        <v>20000</v>
      </c>
      <c r="L15" s="146">
        <v>0</v>
      </c>
      <c r="M15" s="146">
        <v>0</v>
      </c>
      <c r="N15" s="146">
        <v>5000</v>
      </c>
      <c r="O15" s="146">
        <v>0</v>
      </c>
      <c r="P15" s="146">
        <v>0</v>
      </c>
      <c r="Q15" s="199"/>
      <c r="R15" s="1140"/>
      <c r="S15" s="1146" t="s">
        <v>270</v>
      </c>
      <c r="T15" s="1146"/>
      <c r="U15" s="146">
        <v>0</v>
      </c>
      <c r="V15" s="146">
        <v>0</v>
      </c>
      <c r="W15" s="146">
        <v>0</v>
      </c>
      <c r="X15" s="146">
        <v>0</v>
      </c>
      <c r="Y15" s="146">
        <v>6000</v>
      </c>
      <c r="Z15" s="146">
        <v>0</v>
      </c>
      <c r="AA15" s="146">
        <v>0</v>
      </c>
      <c r="AB15" s="146">
        <v>0</v>
      </c>
      <c r="AC15" s="146">
        <v>0</v>
      </c>
      <c r="AD15" s="146">
        <v>0</v>
      </c>
      <c r="AE15" s="146">
        <v>0</v>
      </c>
      <c r="AF15" s="146">
        <v>6500</v>
      </c>
      <c r="AG15" s="191"/>
      <c r="AH15" s="1140"/>
      <c r="AI15" s="1146" t="s">
        <v>270</v>
      </c>
      <c r="AJ15" s="1146"/>
      <c r="AK15" s="146">
        <v>0</v>
      </c>
      <c r="AL15" s="146">
        <v>0</v>
      </c>
      <c r="AM15" s="146">
        <v>0</v>
      </c>
      <c r="AN15" s="146">
        <v>0</v>
      </c>
      <c r="AO15" s="146">
        <v>0</v>
      </c>
      <c r="AP15" s="146">
        <v>6000</v>
      </c>
      <c r="AQ15" s="146">
        <v>6000</v>
      </c>
      <c r="AR15" s="146">
        <v>5000</v>
      </c>
      <c r="AS15" s="146">
        <v>3425</v>
      </c>
      <c r="AT15" s="191"/>
      <c r="AU15" s="1140"/>
      <c r="AV15" s="1146" t="s">
        <v>270</v>
      </c>
      <c r="AW15" s="1146"/>
      <c r="AX15" s="146">
        <v>0</v>
      </c>
      <c r="AY15" s="146">
        <v>0</v>
      </c>
      <c r="AZ15" s="146">
        <v>0</v>
      </c>
      <c r="BA15" s="146">
        <v>0</v>
      </c>
      <c r="BB15" s="146">
        <v>0</v>
      </c>
      <c r="BC15" s="146">
        <v>0</v>
      </c>
      <c r="BD15" s="146">
        <v>0</v>
      </c>
      <c r="BE15" s="146">
        <v>0</v>
      </c>
      <c r="BF15" s="146">
        <v>0</v>
      </c>
      <c r="BG15" s="146">
        <v>21000</v>
      </c>
      <c r="BH15" s="146">
        <v>21000</v>
      </c>
      <c r="BI15" s="146">
        <v>0</v>
      </c>
      <c r="BJ15" s="191"/>
      <c r="BK15" s="1140"/>
      <c r="BL15" s="1146" t="s">
        <v>270</v>
      </c>
      <c r="BM15" s="1146"/>
      <c r="BN15" s="146">
        <v>0</v>
      </c>
      <c r="BO15" s="146">
        <v>0</v>
      </c>
      <c r="BP15" s="146">
        <v>9000</v>
      </c>
      <c r="BQ15" s="146">
        <v>0</v>
      </c>
      <c r="BR15" s="146">
        <v>0</v>
      </c>
      <c r="BS15" s="146">
        <v>10500</v>
      </c>
      <c r="BT15" s="146">
        <v>0</v>
      </c>
      <c r="BU15" s="146">
        <v>0</v>
      </c>
      <c r="BV15" s="146">
        <v>0</v>
      </c>
      <c r="BW15" s="146">
        <v>0</v>
      </c>
      <c r="BX15" s="146">
        <v>0</v>
      </c>
      <c r="BY15" s="191"/>
      <c r="BZ15" s="191"/>
      <c r="CA15" s="1140"/>
      <c r="CB15" s="1146" t="s">
        <v>270</v>
      </c>
      <c r="CC15" s="1146"/>
      <c r="CD15" s="146">
        <v>0</v>
      </c>
      <c r="CE15" s="146">
        <v>0</v>
      </c>
      <c r="CF15" s="146">
        <v>0</v>
      </c>
      <c r="CG15" s="146">
        <v>0</v>
      </c>
      <c r="CH15" s="146">
        <v>0</v>
      </c>
      <c r="CI15" s="146">
        <v>105000</v>
      </c>
      <c r="CJ15" s="146">
        <v>0</v>
      </c>
      <c r="CK15" s="146">
        <v>0</v>
      </c>
      <c r="CL15" s="146">
        <v>12000</v>
      </c>
      <c r="CM15" s="146">
        <v>0</v>
      </c>
      <c r="CN15" s="146">
        <v>0</v>
      </c>
      <c r="CO15" s="146">
        <v>0</v>
      </c>
      <c r="CP15" s="191"/>
      <c r="CQ15" s="191"/>
      <c r="CR15" s="1140"/>
      <c r="CS15" s="1146" t="s">
        <v>270</v>
      </c>
      <c r="CT15" s="1146"/>
      <c r="CU15" s="146">
        <v>0</v>
      </c>
      <c r="CV15" s="146">
        <v>7071</v>
      </c>
      <c r="CW15" s="146">
        <v>7000</v>
      </c>
      <c r="CX15" s="146">
        <v>0</v>
      </c>
      <c r="CY15" s="146">
        <v>0</v>
      </c>
      <c r="CZ15" s="146">
        <v>0</v>
      </c>
      <c r="DA15" s="146">
        <v>0</v>
      </c>
      <c r="DB15" s="146">
        <v>0</v>
      </c>
      <c r="DE15" s="1153"/>
      <c r="DF15" s="1145" t="s">
        <v>270</v>
      </c>
      <c r="DG15" s="1145"/>
      <c r="DH15" s="145">
        <v>22500</v>
      </c>
      <c r="DI15" s="145">
        <v>22500</v>
      </c>
      <c r="DJ15" s="145">
        <v>7500</v>
      </c>
      <c r="DK15" s="145">
        <v>72720</v>
      </c>
      <c r="DL15" s="145">
        <v>42800</v>
      </c>
      <c r="DM15" s="145">
        <v>77425</v>
      </c>
      <c r="DN15" s="145">
        <v>31700</v>
      </c>
      <c r="DO15" s="145">
        <v>12633</v>
      </c>
      <c r="DP15" s="145">
        <v>20133</v>
      </c>
      <c r="DQ15" s="145">
        <v>15550</v>
      </c>
      <c r="DR15" s="145">
        <v>46000</v>
      </c>
      <c r="DS15" s="145">
        <v>58000</v>
      </c>
      <c r="DT15" s="145">
        <v>38500</v>
      </c>
      <c r="DU15" s="145">
        <v>30200</v>
      </c>
      <c r="DV15" s="145">
        <v>33200</v>
      </c>
      <c r="DX15" s="1153"/>
      <c r="DY15" s="1145" t="s">
        <v>270</v>
      </c>
      <c r="DZ15" s="1145"/>
      <c r="EA15" s="145">
        <v>0</v>
      </c>
      <c r="EB15" s="145">
        <v>6000</v>
      </c>
      <c r="EC15" s="145">
        <v>4000</v>
      </c>
      <c r="ED15" s="145">
        <v>500</v>
      </c>
      <c r="EE15" s="145">
        <v>3530</v>
      </c>
      <c r="EF15" s="145">
        <v>0</v>
      </c>
      <c r="EG15" s="145">
        <v>0</v>
      </c>
      <c r="EH15" s="145">
        <v>6000</v>
      </c>
      <c r="EI15" s="145">
        <v>4000</v>
      </c>
      <c r="EJ15" s="145">
        <v>500</v>
      </c>
      <c r="EK15" s="145">
        <v>3530</v>
      </c>
      <c r="EL15" s="145">
        <v>0</v>
      </c>
      <c r="EM15" s="145">
        <v>37800</v>
      </c>
      <c r="EN15" s="145">
        <v>31500</v>
      </c>
      <c r="EO15" s="145">
        <v>0</v>
      </c>
      <c r="EP15" s="145">
        <v>0</v>
      </c>
      <c r="EQ15" s="202">
        <v>9000</v>
      </c>
      <c r="ER15" s="202">
        <v>9000</v>
      </c>
      <c r="ES15" s="202">
        <v>9000</v>
      </c>
      <c r="ET15" s="202">
        <v>9000</v>
      </c>
    </row>
    <row r="16" spans="1:150" ht="23.1" customHeight="1">
      <c r="A16" s="191"/>
      <c r="B16" s="1140"/>
      <c r="C16" s="1152" t="s">
        <v>271</v>
      </c>
      <c r="D16" s="214" t="s">
        <v>272</v>
      </c>
      <c r="E16" s="146">
        <v>281250</v>
      </c>
      <c r="F16" s="146">
        <v>190080</v>
      </c>
      <c r="G16" s="146">
        <v>84974</v>
      </c>
      <c r="H16" s="146">
        <v>112500</v>
      </c>
      <c r="I16" s="146">
        <v>0</v>
      </c>
      <c r="J16" s="146">
        <v>174022</v>
      </c>
      <c r="K16" s="146">
        <v>0</v>
      </c>
      <c r="L16" s="146">
        <v>0</v>
      </c>
      <c r="M16" s="146">
        <v>151875</v>
      </c>
      <c r="N16" s="146">
        <v>84375</v>
      </c>
      <c r="O16" s="146">
        <v>84375</v>
      </c>
      <c r="P16" s="146">
        <v>84375</v>
      </c>
      <c r="Q16" s="199"/>
      <c r="R16" s="1140"/>
      <c r="S16" s="1152" t="s">
        <v>271</v>
      </c>
      <c r="T16" s="214" t="s">
        <v>272</v>
      </c>
      <c r="U16" s="146">
        <v>0</v>
      </c>
      <c r="V16" s="146">
        <v>179931</v>
      </c>
      <c r="W16" s="146">
        <v>327600</v>
      </c>
      <c r="X16" s="146">
        <v>135000</v>
      </c>
      <c r="Y16" s="146">
        <v>9771</v>
      </c>
      <c r="Z16" s="146">
        <v>3494</v>
      </c>
      <c r="AA16" s="146">
        <v>122580</v>
      </c>
      <c r="AB16" s="146">
        <v>89241</v>
      </c>
      <c r="AC16" s="146">
        <v>0</v>
      </c>
      <c r="AD16" s="146">
        <v>168750</v>
      </c>
      <c r="AE16" s="146">
        <v>93863</v>
      </c>
      <c r="AF16" s="146">
        <v>0</v>
      </c>
      <c r="AG16" s="191"/>
      <c r="AH16" s="1140"/>
      <c r="AI16" s="1152" t="s">
        <v>271</v>
      </c>
      <c r="AJ16" s="214" t="s">
        <v>272</v>
      </c>
      <c r="AK16" s="146">
        <v>0</v>
      </c>
      <c r="AL16" s="146">
        <v>0</v>
      </c>
      <c r="AM16" s="146">
        <v>0</v>
      </c>
      <c r="AN16" s="146">
        <v>0</v>
      </c>
      <c r="AO16" s="146">
        <v>0</v>
      </c>
      <c r="AP16" s="146">
        <v>0</v>
      </c>
      <c r="AQ16" s="146">
        <v>0</v>
      </c>
      <c r="AR16" s="146">
        <v>1500</v>
      </c>
      <c r="AS16" s="146">
        <v>4074</v>
      </c>
      <c r="AT16" s="191"/>
      <c r="AU16" s="1140"/>
      <c r="AV16" s="1152" t="s">
        <v>271</v>
      </c>
      <c r="AW16" s="214" t="s">
        <v>272</v>
      </c>
      <c r="AX16" s="146">
        <v>143750</v>
      </c>
      <c r="AY16" s="146">
        <v>324072</v>
      </c>
      <c r="AZ16" s="146">
        <v>164079</v>
      </c>
      <c r="BA16" s="146">
        <v>594780</v>
      </c>
      <c r="BB16" s="146">
        <v>43875</v>
      </c>
      <c r="BC16" s="146">
        <v>247500</v>
      </c>
      <c r="BD16" s="146">
        <v>238500</v>
      </c>
      <c r="BE16" s="146">
        <v>82886</v>
      </c>
      <c r="BF16" s="146">
        <v>88002</v>
      </c>
      <c r="BG16" s="146">
        <v>101516</v>
      </c>
      <c r="BH16" s="146">
        <v>101561</v>
      </c>
      <c r="BI16" s="146">
        <v>765000</v>
      </c>
      <c r="BJ16" s="191"/>
      <c r="BK16" s="1140"/>
      <c r="BL16" s="1152" t="s">
        <v>271</v>
      </c>
      <c r="BM16" s="214" t="s">
        <v>272</v>
      </c>
      <c r="BN16" s="146">
        <v>812743</v>
      </c>
      <c r="BO16" s="146">
        <v>168750</v>
      </c>
      <c r="BP16" s="146">
        <v>11745</v>
      </c>
      <c r="BQ16" s="146">
        <v>153000</v>
      </c>
      <c r="BR16" s="146">
        <v>209250</v>
      </c>
      <c r="BS16" s="146">
        <v>3375</v>
      </c>
      <c r="BT16" s="146">
        <v>102079</v>
      </c>
      <c r="BU16" s="146">
        <v>377500</v>
      </c>
      <c r="BV16" s="146">
        <v>209250</v>
      </c>
      <c r="BW16" s="146">
        <v>207000</v>
      </c>
      <c r="BX16" s="146">
        <v>271631</v>
      </c>
      <c r="BY16" s="191"/>
      <c r="BZ16" s="191"/>
      <c r="CA16" s="1140"/>
      <c r="CB16" s="1152" t="s">
        <v>271</v>
      </c>
      <c r="CC16" s="214" t="s">
        <v>272</v>
      </c>
      <c r="CD16" s="146">
        <v>0</v>
      </c>
      <c r="CE16" s="146">
        <v>0</v>
      </c>
      <c r="CF16" s="146">
        <v>0</v>
      </c>
      <c r="CG16" s="146">
        <v>94500</v>
      </c>
      <c r="CH16" s="146">
        <v>277260</v>
      </c>
      <c r="CI16" s="146">
        <v>150000</v>
      </c>
      <c r="CJ16" s="146">
        <v>384488</v>
      </c>
      <c r="CK16" s="146">
        <v>0</v>
      </c>
      <c r="CL16" s="146">
        <v>4800</v>
      </c>
      <c r="CM16" s="146">
        <v>0</v>
      </c>
      <c r="CN16" s="146">
        <v>0</v>
      </c>
      <c r="CO16" s="146">
        <v>130500</v>
      </c>
      <c r="CP16" s="191"/>
      <c r="CQ16" s="191"/>
      <c r="CR16" s="1140"/>
      <c r="CS16" s="1152" t="s">
        <v>271</v>
      </c>
      <c r="CT16" s="214" t="s">
        <v>272</v>
      </c>
      <c r="CU16" s="146">
        <v>168750</v>
      </c>
      <c r="CV16" s="146">
        <v>143804</v>
      </c>
      <c r="CW16" s="146">
        <v>77986</v>
      </c>
      <c r="CX16" s="146">
        <v>219173</v>
      </c>
      <c r="CY16" s="146">
        <v>135000</v>
      </c>
      <c r="CZ16" s="146">
        <v>55335</v>
      </c>
      <c r="DA16" s="146">
        <v>168750</v>
      </c>
      <c r="DB16" s="146">
        <v>207000</v>
      </c>
      <c r="DE16" s="1153"/>
      <c r="DF16" s="1151" t="s">
        <v>271</v>
      </c>
      <c r="DG16" s="215" t="s">
        <v>272</v>
      </c>
      <c r="DH16" s="145">
        <v>0</v>
      </c>
      <c r="DI16" s="145">
        <v>0</v>
      </c>
      <c r="DJ16" s="145">
        <v>0</v>
      </c>
      <c r="DK16" s="145">
        <v>0</v>
      </c>
      <c r="DL16" s="145">
        <v>0</v>
      </c>
      <c r="DM16" s="145">
        <v>5172</v>
      </c>
      <c r="DN16" s="145">
        <v>2230</v>
      </c>
      <c r="DO16" s="145">
        <v>0</v>
      </c>
      <c r="DP16" s="145">
        <v>0</v>
      </c>
      <c r="DQ16" s="145">
        <v>0</v>
      </c>
      <c r="DR16" s="145">
        <v>0</v>
      </c>
      <c r="DS16" s="145">
        <v>0</v>
      </c>
      <c r="DT16" s="145">
        <v>0</v>
      </c>
      <c r="DU16" s="145">
        <v>0</v>
      </c>
      <c r="DV16" s="145">
        <v>0</v>
      </c>
      <c r="DX16" s="1153"/>
      <c r="DY16" s="1151" t="s">
        <v>271</v>
      </c>
      <c r="DZ16" s="215" t="s">
        <v>272</v>
      </c>
      <c r="EA16" s="145">
        <v>0</v>
      </c>
      <c r="EB16" s="145">
        <v>86538</v>
      </c>
      <c r="EC16" s="145">
        <v>0</v>
      </c>
      <c r="ED16" s="145">
        <v>1440</v>
      </c>
      <c r="EE16" s="145">
        <v>27666</v>
      </c>
      <c r="EF16" s="145">
        <v>3530</v>
      </c>
      <c r="EG16" s="145">
        <v>0</v>
      </c>
      <c r="EH16" s="145">
        <v>86538</v>
      </c>
      <c r="EI16" s="145">
        <v>0</v>
      </c>
      <c r="EJ16" s="145">
        <v>1440</v>
      </c>
      <c r="EK16" s="145">
        <v>27666</v>
      </c>
      <c r="EL16" s="145">
        <v>3530</v>
      </c>
      <c r="EM16" s="145">
        <v>0</v>
      </c>
      <c r="EN16" s="145">
        <v>0</v>
      </c>
      <c r="EO16" s="145">
        <v>960</v>
      </c>
      <c r="EP16" s="145">
        <v>960</v>
      </c>
      <c r="EQ16" s="202">
        <v>0</v>
      </c>
      <c r="ER16" s="202">
        <v>0</v>
      </c>
      <c r="ES16" s="202">
        <v>0</v>
      </c>
      <c r="ET16" s="202">
        <v>0</v>
      </c>
    </row>
    <row r="17" spans="1:150" ht="23.1" customHeight="1">
      <c r="A17" s="191"/>
      <c r="B17" s="1140"/>
      <c r="C17" s="1152"/>
      <c r="D17" s="214" t="s">
        <v>273</v>
      </c>
      <c r="E17" s="146">
        <v>104940</v>
      </c>
      <c r="F17" s="146">
        <v>66713</v>
      </c>
      <c r="G17" s="146">
        <v>28688</v>
      </c>
      <c r="H17" s="146">
        <v>29297</v>
      </c>
      <c r="I17" s="146">
        <v>143906</v>
      </c>
      <c r="J17" s="146">
        <v>22219</v>
      </c>
      <c r="K17" s="146">
        <v>10584</v>
      </c>
      <c r="L17" s="146">
        <v>42706</v>
      </c>
      <c r="M17" s="146">
        <v>201938</v>
      </c>
      <c r="N17" s="146">
        <v>13058</v>
      </c>
      <c r="O17" s="146">
        <v>14318</v>
      </c>
      <c r="P17" s="146">
        <v>14318</v>
      </c>
      <c r="Q17" s="199"/>
      <c r="R17" s="1140"/>
      <c r="S17" s="1152"/>
      <c r="T17" s="214" t="s">
        <v>273</v>
      </c>
      <c r="U17" s="146">
        <v>48685</v>
      </c>
      <c r="V17" s="146">
        <v>36719</v>
      </c>
      <c r="W17" s="146">
        <v>38160</v>
      </c>
      <c r="X17" s="146">
        <v>64200</v>
      </c>
      <c r="Y17" s="146">
        <v>7538</v>
      </c>
      <c r="Z17" s="146">
        <v>37650</v>
      </c>
      <c r="AA17" s="146">
        <v>66713</v>
      </c>
      <c r="AB17" s="146">
        <v>40253</v>
      </c>
      <c r="AC17" s="146">
        <v>76395</v>
      </c>
      <c r="AD17" s="146">
        <v>62606</v>
      </c>
      <c r="AE17" s="146">
        <v>12210</v>
      </c>
      <c r="AF17" s="146">
        <v>10613</v>
      </c>
      <c r="AG17" s="191"/>
      <c r="AH17" s="1140"/>
      <c r="AI17" s="1152"/>
      <c r="AJ17" s="214" t="s">
        <v>273</v>
      </c>
      <c r="AK17" s="146">
        <v>31190</v>
      </c>
      <c r="AL17" s="146">
        <v>12240</v>
      </c>
      <c r="AM17" s="146">
        <v>26184</v>
      </c>
      <c r="AN17" s="146">
        <v>44606</v>
      </c>
      <c r="AO17" s="146">
        <v>13095</v>
      </c>
      <c r="AP17" s="146">
        <v>21383</v>
      </c>
      <c r="AQ17" s="146">
        <v>21383</v>
      </c>
      <c r="AR17" s="146">
        <v>15563</v>
      </c>
      <c r="AS17" s="146">
        <v>20435</v>
      </c>
      <c r="AT17" s="191"/>
      <c r="AU17" s="1140"/>
      <c r="AV17" s="1152"/>
      <c r="AW17" s="214" t="s">
        <v>273</v>
      </c>
      <c r="AX17" s="146">
        <v>17578</v>
      </c>
      <c r="AY17" s="146">
        <v>34650</v>
      </c>
      <c r="AZ17" s="146">
        <v>39825</v>
      </c>
      <c r="BA17" s="146">
        <v>309731</v>
      </c>
      <c r="BB17" s="146">
        <v>0</v>
      </c>
      <c r="BC17" s="146">
        <v>59006</v>
      </c>
      <c r="BD17" s="146">
        <v>149625</v>
      </c>
      <c r="BE17" s="146">
        <v>81658</v>
      </c>
      <c r="BF17" s="146">
        <v>108878</v>
      </c>
      <c r="BG17" s="146">
        <v>97628</v>
      </c>
      <c r="BH17" s="146">
        <v>111128</v>
      </c>
      <c r="BI17" s="146">
        <v>130500</v>
      </c>
      <c r="BJ17" s="191"/>
      <c r="BK17" s="1140"/>
      <c r="BL17" s="1152"/>
      <c r="BM17" s="214" t="s">
        <v>273</v>
      </c>
      <c r="BN17" s="146">
        <v>183453</v>
      </c>
      <c r="BO17" s="146">
        <v>22500</v>
      </c>
      <c r="BP17" s="146">
        <v>25380</v>
      </c>
      <c r="BQ17" s="146">
        <v>32625</v>
      </c>
      <c r="BR17" s="146">
        <v>18765</v>
      </c>
      <c r="BS17" s="146">
        <v>7020</v>
      </c>
      <c r="BT17" s="146">
        <v>41550</v>
      </c>
      <c r="BU17" s="146">
        <v>24638</v>
      </c>
      <c r="BV17" s="146">
        <v>109350</v>
      </c>
      <c r="BW17" s="146">
        <v>43875</v>
      </c>
      <c r="BX17" s="146">
        <v>30471</v>
      </c>
      <c r="BY17" s="191"/>
      <c r="BZ17" s="191"/>
      <c r="CA17" s="1140"/>
      <c r="CB17" s="1152"/>
      <c r="CC17" s="214" t="s">
        <v>273</v>
      </c>
      <c r="CD17" s="146">
        <v>14310</v>
      </c>
      <c r="CE17" s="146">
        <v>14310</v>
      </c>
      <c r="CF17" s="146">
        <v>15782</v>
      </c>
      <c r="CG17" s="146">
        <v>25551</v>
      </c>
      <c r="CH17" s="146">
        <v>118313</v>
      </c>
      <c r="CI17" s="146">
        <v>17565</v>
      </c>
      <c r="CJ17" s="146">
        <v>19744</v>
      </c>
      <c r="CK17" s="146">
        <v>22680</v>
      </c>
      <c r="CL17" s="146">
        <v>4725</v>
      </c>
      <c r="CM17" s="146">
        <v>20140</v>
      </c>
      <c r="CN17" s="146">
        <v>9450</v>
      </c>
      <c r="CO17" s="146">
        <v>4669</v>
      </c>
      <c r="CP17" s="191"/>
      <c r="CQ17" s="191"/>
      <c r="CR17" s="1140"/>
      <c r="CS17" s="1152"/>
      <c r="CT17" s="214" t="s">
        <v>273</v>
      </c>
      <c r="CU17" s="146">
        <v>11655</v>
      </c>
      <c r="CV17" s="146">
        <v>37170</v>
      </c>
      <c r="CW17" s="146">
        <v>45570</v>
      </c>
      <c r="CX17" s="146">
        <v>72319</v>
      </c>
      <c r="CY17" s="146">
        <v>23625</v>
      </c>
      <c r="CZ17" s="146">
        <v>50713</v>
      </c>
      <c r="DA17" s="146">
        <v>25875</v>
      </c>
      <c r="DB17" s="146">
        <v>15525</v>
      </c>
      <c r="DE17" s="1153"/>
      <c r="DF17" s="1151"/>
      <c r="DG17" s="215" t="s">
        <v>273</v>
      </c>
      <c r="DH17" s="145">
        <v>40097</v>
      </c>
      <c r="DI17" s="145">
        <v>80195</v>
      </c>
      <c r="DJ17" s="145">
        <v>40097</v>
      </c>
      <c r="DK17" s="145">
        <v>14355</v>
      </c>
      <c r="DL17" s="145">
        <v>19896</v>
      </c>
      <c r="DM17" s="145">
        <v>7759</v>
      </c>
      <c r="DN17" s="145">
        <v>4658</v>
      </c>
      <c r="DO17" s="145">
        <v>19772</v>
      </c>
      <c r="DP17" s="145">
        <v>43774</v>
      </c>
      <c r="DQ17" s="145">
        <v>8851</v>
      </c>
      <c r="DR17" s="145">
        <v>23440</v>
      </c>
      <c r="DS17" s="145">
        <v>19539</v>
      </c>
      <c r="DT17" s="145">
        <v>10535</v>
      </c>
      <c r="DU17" s="145">
        <v>22582</v>
      </c>
      <c r="DV17" s="145">
        <v>92324</v>
      </c>
      <c r="DX17" s="1153"/>
      <c r="DY17" s="1151"/>
      <c r="DZ17" s="215" t="s">
        <v>273</v>
      </c>
      <c r="EA17" s="145">
        <v>27888</v>
      </c>
      <c r="EB17" s="145">
        <v>57939</v>
      </c>
      <c r="EC17" s="145">
        <v>8438</v>
      </c>
      <c r="ED17" s="145">
        <v>16295</v>
      </c>
      <c r="EE17" s="145">
        <v>0</v>
      </c>
      <c r="EF17" s="145">
        <v>25866</v>
      </c>
      <c r="EG17" s="145">
        <v>27888</v>
      </c>
      <c r="EH17" s="145">
        <v>57939</v>
      </c>
      <c r="EI17" s="145">
        <v>8438</v>
      </c>
      <c r="EJ17" s="145">
        <v>16295</v>
      </c>
      <c r="EK17" s="145">
        <v>0</v>
      </c>
      <c r="EL17" s="145">
        <v>25866</v>
      </c>
      <c r="EM17" s="145">
        <v>2520</v>
      </c>
      <c r="EN17" s="145">
        <v>2520</v>
      </c>
      <c r="EO17" s="145">
        <v>16385</v>
      </c>
      <c r="EP17" s="145">
        <v>13955</v>
      </c>
      <c r="EQ17" s="202">
        <v>10530</v>
      </c>
      <c r="ER17" s="202">
        <v>10530</v>
      </c>
      <c r="ES17" s="202">
        <v>10530</v>
      </c>
      <c r="ET17" s="202">
        <v>10530</v>
      </c>
    </row>
    <row r="18" spans="1:150" ht="23.1" customHeight="1">
      <c r="A18" s="191"/>
      <c r="B18" s="1140"/>
      <c r="C18" s="1152"/>
      <c r="D18" s="214" t="s">
        <v>274</v>
      </c>
      <c r="E18" s="146">
        <v>0</v>
      </c>
      <c r="F18" s="146">
        <v>0</v>
      </c>
      <c r="G18" s="146">
        <v>0</v>
      </c>
      <c r="H18" s="146">
        <v>0</v>
      </c>
      <c r="I18" s="146">
        <v>0</v>
      </c>
      <c r="J18" s="146">
        <v>0</v>
      </c>
      <c r="K18" s="146">
        <v>0</v>
      </c>
      <c r="L18" s="146">
        <v>0</v>
      </c>
      <c r="M18" s="146">
        <v>0</v>
      </c>
      <c r="N18" s="146">
        <v>0</v>
      </c>
      <c r="O18" s="146">
        <v>0</v>
      </c>
      <c r="P18" s="146">
        <v>0</v>
      </c>
      <c r="Q18" s="199"/>
      <c r="R18" s="1140"/>
      <c r="S18" s="1152"/>
      <c r="T18" s="214" t="s">
        <v>274</v>
      </c>
      <c r="U18" s="146">
        <v>0</v>
      </c>
      <c r="V18" s="146">
        <v>0</v>
      </c>
      <c r="W18" s="146">
        <v>0</v>
      </c>
      <c r="X18" s="146">
        <v>0</v>
      </c>
      <c r="Y18" s="146">
        <v>0</v>
      </c>
      <c r="Z18" s="146">
        <v>0</v>
      </c>
      <c r="AA18" s="146">
        <v>0</v>
      </c>
      <c r="AB18" s="146">
        <v>0</v>
      </c>
      <c r="AC18" s="146">
        <v>0</v>
      </c>
      <c r="AD18" s="146">
        <v>0</v>
      </c>
      <c r="AE18" s="146">
        <v>0</v>
      </c>
      <c r="AF18" s="146">
        <v>0</v>
      </c>
      <c r="AG18" s="191"/>
      <c r="AH18" s="1140"/>
      <c r="AI18" s="1152"/>
      <c r="AJ18" s="214" t="s">
        <v>274</v>
      </c>
      <c r="AK18" s="146">
        <v>0</v>
      </c>
      <c r="AL18" s="146">
        <v>0</v>
      </c>
      <c r="AM18" s="146">
        <v>0</v>
      </c>
      <c r="AN18" s="146">
        <v>0</v>
      </c>
      <c r="AO18" s="146">
        <v>0</v>
      </c>
      <c r="AP18" s="146">
        <v>0</v>
      </c>
      <c r="AQ18" s="146">
        <v>0</v>
      </c>
      <c r="AR18" s="146">
        <v>0</v>
      </c>
      <c r="AS18" s="146">
        <v>0</v>
      </c>
      <c r="AT18" s="191"/>
      <c r="AU18" s="1140"/>
      <c r="AV18" s="1152"/>
      <c r="AW18" s="214" t="s">
        <v>274</v>
      </c>
      <c r="AX18" s="146">
        <v>271099</v>
      </c>
      <c r="AY18" s="146">
        <v>0</v>
      </c>
      <c r="AZ18" s="146">
        <v>0</v>
      </c>
      <c r="BA18" s="146">
        <v>0</v>
      </c>
      <c r="BB18" s="146">
        <v>19950</v>
      </c>
      <c r="BC18" s="146">
        <v>0</v>
      </c>
      <c r="BD18" s="146">
        <v>0</v>
      </c>
      <c r="BE18" s="146">
        <v>0</v>
      </c>
      <c r="BF18" s="146">
        <v>0</v>
      </c>
      <c r="BG18" s="146">
        <v>0</v>
      </c>
      <c r="BH18" s="146">
        <v>0</v>
      </c>
      <c r="BI18" s="146">
        <v>22455</v>
      </c>
      <c r="BJ18" s="191"/>
      <c r="BK18" s="1140"/>
      <c r="BL18" s="1152"/>
      <c r="BM18" s="214" t="s">
        <v>274</v>
      </c>
      <c r="BN18" s="146">
        <v>0</v>
      </c>
      <c r="BO18" s="146">
        <v>49875</v>
      </c>
      <c r="BP18" s="146">
        <v>0</v>
      </c>
      <c r="BQ18" s="146">
        <v>0</v>
      </c>
      <c r="BR18" s="146">
        <v>28500</v>
      </c>
      <c r="BS18" s="146">
        <v>0</v>
      </c>
      <c r="BT18" s="146">
        <v>29880</v>
      </c>
      <c r="BU18" s="146">
        <v>0</v>
      </c>
      <c r="BV18" s="146">
        <v>0</v>
      </c>
      <c r="BW18" s="146">
        <v>0</v>
      </c>
      <c r="BX18" s="146">
        <v>0</v>
      </c>
      <c r="BY18" s="191"/>
      <c r="BZ18" s="191"/>
      <c r="CA18" s="1140"/>
      <c r="CB18" s="1152"/>
      <c r="CC18" s="214" t="s">
        <v>274</v>
      </c>
      <c r="CD18" s="146">
        <v>15227</v>
      </c>
      <c r="CE18" s="146">
        <v>15227</v>
      </c>
      <c r="CF18" s="146">
        <v>20577</v>
      </c>
      <c r="CG18" s="146">
        <v>25721</v>
      </c>
      <c r="CH18" s="146">
        <v>97563</v>
      </c>
      <c r="CI18" s="146">
        <v>96138</v>
      </c>
      <c r="CJ18" s="146">
        <v>50710</v>
      </c>
      <c r="CK18" s="146">
        <v>11171</v>
      </c>
      <c r="CL18" s="146">
        <v>0</v>
      </c>
      <c r="CM18" s="146">
        <v>4460</v>
      </c>
      <c r="CN18" s="146">
        <v>87400</v>
      </c>
      <c r="CO18" s="146">
        <v>31026</v>
      </c>
      <c r="CP18" s="191"/>
      <c r="CQ18" s="191"/>
      <c r="CR18" s="1140"/>
      <c r="CS18" s="1152"/>
      <c r="CT18" s="214" t="s">
        <v>274</v>
      </c>
      <c r="CU18" s="146">
        <v>70300</v>
      </c>
      <c r="CV18" s="146">
        <v>0</v>
      </c>
      <c r="CW18" s="146">
        <v>0</v>
      </c>
      <c r="CX18" s="146">
        <v>0</v>
      </c>
      <c r="CY18" s="146">
        <v>16293</v>
      </c>
      <c r="CZ18" s="146">
        <v>52299</v>
      </c>
      <c r="DA18" s="146">
        <v>40058</v>
      </c>
      <c r="DB18" s="146">
        <v>80117</v>
      </c>
      <c r="DE18" s="1153"/>
      <c r="DF18" s="1151"/>
      <c r="DG18" s="215" t="s">
        <v>274</v>
      </c>
      <c r="DH18" s="145">
        <v>0</v>
      </c>
      <c r="DI18" s="145">
        <v>0</v>
      </c>
      <c r="DJ18" s="145">
        <v>0</v>
      </c>
      <c r="DK18" s="145">
        <v>0</v>
      </c>
      <c r="DL18" s="145">
        <v>0</v>
      </c>
      <c r="DM18" s="145">
        <v>0</v>
      </c>
      <c r="DN18" s="145">
        <v>0</v>
      </c>
      <c r="DO18" s="145">
        <v>0</v>
      </c>
      <c r="DP18" s="145">
        <v>0</v>
      </c>
      <c r="DQ18" s="145">
        <v>0</v>
      </c>
      <c r="DR18" s="145">
        <v>0</v>
      </c>
      <c r="DS18" s="145">
        <v>0</v>
      </c>
      <c r="DT18" s="145">
        <v>0</v>
      </c>
      <c r="DU18" s="145">
        <v>0</v>
      </c>
      <c r="DV18" s="145">
        <v>0</v>
      </c>
      <c r="DX18" s="1153"/>
      <c r="DY18" s="1151"/>
      <c r="DZ18" s="215" t="s">
        <v>274</v>
      </c>
      <c r="EA18" s="145">
        <v>0</v>
      </c>
      <c r="EB18" s="145">
        <v>0</v>
      </c>
      <c r="EC18" s="145">
        <v>0</v>
      </c>
      <c r="ED18" s="145">
        <v>0</v>
      </c>
      <c r="EE18" s="145">
        <v>1000</v>
      </c>
      <c r="EF18" s="145">
        <v>0</v>
      </c>
      <c r="EG18" s="145">
        <v>0</v>
      </c>
      <c r="EH18" s="145">
        <v>0</v>
      </c>
      <c r="EI18" s="145">
        <v>0</v>
      </c>
      <c r="EJ18" s="145">
        <v>0</v>
      </c>
      <c r="EK18" s="145">
        <v>1000</v>
      </c>
      <c r="EL18" s="145">
        <v>0</v>
      </c>
      <c r="EM18" s="145">
        <v>0</v>
      </c>
      <c r="EN18" s="145">
        <v>0</v>
      </c>
      <c r="EO18" s="145">
        <v>0</v>
      </c>
      <c r="EP18" s="145">
        <v>0</v>
      </c>
      <c r="EQ18" s="202">
        <v>0</v>
      </c>
      <c r="ER18" s="202">
        <v>0</v>
      </c>
      <c r="ES18" s="202">
        <v>0</v>
      </c>
      <c r="ET18" s="202">
        <v>0</v>
      </c>
    </row>
    <row r="19" spans="1:150" ht="23.1" customHeight="1">
      <c r="A19" s="191"/>
      <c r="B19" s="1140"/>
      <c r="C19" s="1146" t="s">
        <v>275</v>
      </c>
      <c r="D19" s="1146"/>
      <c r="E19" s="146">
        <v>9240</v>
      </c>
      <c r="F19" s="146">
        <v>15000</v>
      </c>
      <c r="G19" s="146">
        <v>7500</v>
      </c>
      <c r="H19" s="146">
        <v>7500</v>
      </c>
      <c r="I19" s="146">
        <v>12500</v>
      </c>
      <c r="J19" s="146">
        <v>7500</v>
      </c>
      <c r="K19" s="146">
        <v>2240</v>
      </c>
      <c r="L19" s="146">
        <v>4000</v>
      </c>
      <c r="M19" s="146">
        <v>8000</v>
      </c>
      <c r="N19" s="146">
        <v>2680</v>
      </c>
      <c r="O19" s="146">
        <v>2905</v>
      </c>
      <c r="P19" s="146">
        <v>2905</v>
      </c>
      <c r="Q19" s="199"/>
      <c r="R19" s="1140"/>
      <c r="S19" s="1146" t="s">
        <v>275</v>
      </c>
      <c r="T19" s="1146"/>
      <c r="U19" s="146">
        <v>4320</v>
      </c>
      <c r="V19" s="146">
        <v>10720</v>
      </c>
      <c r="W19" s="146">
        <v>8800</v>
      </c>
      <c r="X19" s="146">
        <v>4800</v>
      </c>
      <c r="Y19" s="146">
        <v>2000</v>
      </c>
      <c r="Z19" s="146">
        <v>2800</v>
      </c>
      <c r="AA19" s="146">
        <v>30000</v>
      </c>
      <c r="AB19" s="146">
        <v>24000</v>
      </c>
      <c r="AC19" s="146">
        <v>21000</v>
      </c>
      <c r="AD19" s="146">
        <v>10000</v>
      </c>
      <c r="AE19" s="146">
        <v>4400</v>
      </c>
      <c r="AF19" s="146">
        <v>2000</v>
      </c>
      <c r="AG19" s="191"/>
      <c r="AH19" s="1140"/>
      <c r="AI19" s="1146" t="s">
        <v>275</v>
      </c>
      <c r="AJ19" s="1146"/>
      <c r="AK19" s="146">
        <v>5300</v>
      </c>
      <c r="AL19" s="146">
        <v>3000</v>
      </c>
      <c r="AM19" s="146">
        <v>2100</v>
      </c>
      <c r="AN19" s="146">
        <v>2000</v>
      </c>
      <c r="AO19" s="146">
        <v>1500</v>
      </c>
      <c r="AP19" s="146">
        <v>4000</v>
      </c>
      <c r="AQ19" s="146">
        <v>4240</v>
      </c>
      <c r="AR19" s="146">
        <v>1600</v>
      </c>
      <c r="AS19" s="146">
        <v>0</v>
      </c>
      <c r="AT19" s="191"/>
      <c r="AU19" s="1140"/>
      <c r="AV19" s="1146" t="s">
        <v>275</v>
      </c>
      <c r="AW19" s="1146"/>
      <c r="AX19" s="146">
        <v>5000</v>
      </c>
      <c r="AY19" s="146">
        <v>24000</v>
      </c>
      <c r="AZ19" s="146">
        <v>4400</v>
      </c>
      <c r="BA19" s="146">
        <v>24000</v>
      </c>
      <c r="BB19" s="146">
        <v>12000</v>
      </c>
      <c r="BC19" s="146">
        <v>4500</v>
      </c>
      <c r="BD19" s="146">
        <v>6000</v>
      </c>
      <c r="BE19" s="146">
        <v>28290</v>
      </c>
      <c r="BF19" s="146">
        <v>37720</v>
      </c>
      <c r="BG19" s="146">
        <v>6667</v>
      </c>
      <c r="BH19" s="146">
        <v>11667</v>
      </c>
      <c r="BI19" s="146">
        <v>20000</v>
      </c>
      <c r="BJ19" s="191"/>
      <c r="BK19" s="1140"/>
      <c r="BL19" s="1146" t="s">
        <v>275</v>
      </c>
      <c r="BM19" s="1146"/>
      <c r="BN19" s="146">
        <v>16000</v>
      </c>
      <c r="BO19" s="146">
        <v>9775</v>
      </c>
      <c r="BP19" s="146">
        <v>7500</v>
      </c>
      <c r="BQ19" s="146">
        <v>10500</v>
      </c>
      <c r="BR19" s="146">
        <v>4000</v>
      </c>
      <c r="BS19" s="146">
        <v>1600</v>
      </c>
      <c r="BT19" s="146">
        <v>4000</v>
      </c>
      <c r="BU19" s="146">
        <v>4200</v>
      </c>
      <c r="BV19" s="146">
        <v>67500</v>
      </c>
      <c r="BW19" s="146">
        <v>30000</v>
      </c>
      <c r="BX19" s="146">
        <v>5500</v>
      </c>
      <c r="BY19" s="191"/>
      <c r="BZ19" s="191"/>
      <c r="CA19" s="1140"/>
      <c r="CB19" s="1146" t="s">
        <v>275</v>
      </c>
      <c r="CC19" s="1146"/>
      <c r="CD19" s="146">
        <v>6400</v>
      </c>
      <c r="CE19" s="146">
        <v>3500</v>
      </c>
      <c r="CF19" s="146">
        <v>6680</v>
      </c>
      <c r="CG19" s="146">
        <v>5348</v>
      </c>
      <c r="CH19" s="146">
        <v>30000</v>
      </c>
      <c r="CI19" s="146">
        <v>10640</v>
      </c>
      <c r="CJ19" s="146">
        <v>4000</v>
      </c>
      <c r="CK19" s="146">
        <v>10000</v>
      </c>
      <c r="CL19" s="146">
        <v>4900</v>
      </c>
      <c r="CM19" s="146">
        <v>4000</v>
      </c>
      <c r="CN19" s="146">
        <v>2400</v>
      </c>
      <c r="CO19" s="146">
        <v>5000</v>
      </c>
      <c r="CP19" s="191"/>
      <c r="CQ19" s="191"/>
      <c r="CR19" s="1140"/>
      <c r="CS19" s="1146" t="s">
        <v>275</v>
      </c>
      <c r="CT19" s="1146"/>
      <c r="CU19" s="146">
        <v>2960</v>
      </c>
      <c r="CV19" s="146">
        <v>12800</v>
      </c>
      <c r="CW19" s="146">
        <v>14400</v>
      </c>
      <c r="CX19" s="146">
        <v>12800</v>
      </c>
      <c r="CY19" s="146">
        <v>6000</v>
      </c>
      <c r="CZ19" s="146">
        <v>13200</v>
      </c>
      <c r="DA19" s="146">
        <v>9000</v>
      </c>
      <c r="DB19" s="146">
        <v>3600</v>
      </c>
      <c r="DE19" s="1153"/>
      <c r="DF19" s="1145" t="s">
        <v>275</v>
      </c>
      <c r="DG19" s="1145"/>
      <c r="DH19" s="145">
        <v>1680</v>
      </c>
      <c r="DI19" s="145">
        <v>1720</v>
      </c>
      <c r="DJ19" s="145">
        <v>1720</v>
      </c>
      <c r="DK19" s="145">
        <v>1400</v>
      </c>
      <c r="DL19" s="145">
        <v>2480</v>
      </c>
      <c r="DM19" s="145">
        <v>3090</v>
      </c>
      <c r="DN19" s="145">
        <v>2250</v>
      </c>
      <c r="DO19" s="145">
        <v>6317</v>
      </c>
      <c r="DP19" s="145">
        <v>12887</v>
      </c>
      <c r="DQ19" s="145">
        <v>2649</v>
      </c>
      <c r="DR19" s="145">
        <v>1000</v>
      </c>
      <c r="DS19" s="145">
        <v>2000</v>
      </c>
      <c r="DT19" s="145">
        <v>1000</v>
      </c>
      <c r="DU19" s="145">
        <v>805</v>
      </c>
      <c r="DV19" s="145">
        <v>1624</v>
      </c>
      <c r="DX19" s="1153"/>
      <c r="DY19" s="1145" t="s">
        <v>275</v>
      </c>
      <c r="DZ19" s="1145"/>
      <c r="EA19" s="145">
        <v>980</v>
      </c>
      <c r="EB19" s="145">
        <v>10800</v>
      </c>
      <c r="EC19" s="145">
        <v>576</v>
      </c>
      <c r="ED19" s="145">
        <v>512</v>
      </c>
      <c r="EE19" s="145">
        <v>0</v>
      </c>
      <c r="EF19" s="145">
        <v>1000</v>
      </c>
      <c r="EG19" s="145">
        <v>980</v>
      </c>
      <c r="EH19" s="145">
        <v>10800</v>
      </c>
      <c r="EI19" s="145">
        <v>576</v>
      </c>
      <c r="EJ19" s="145">
        <v>512</v>
      </c>
      <c r="EK19" s="145">
        <v>0</v>
      </c>
      <c r="EL19" s="145">
        <v>1000</v>
      </c>
      <c r="EM19" s="145">
        <v>1120</v>
      </c>
      <c r="EN19" s="145">
        <v>1120</v>
      </c>
      <c r="EO19" s="145">
        <v>1040</v>
      </c>
      <c r="EP19" s="145">
        <v>1040</v>
      </c>
      <c r="EQ19" s="202">
        <v>960</v>
      </c>
      <c r="ER19" s="202">
        <v>960</v>
      </c>
      <c r="ES19" s="202">
        <v>960</v>
      </c>
      <c r="ET19" s="202">
        <v>960</v>
      </c>
    </row>
    <row r="20" spans="1:150" ht="23.1" customHeight="1">
      <c r="A20" s="191"/>
      <c r="B20" s="1140"/>
      <c r="C20" s="1146" t="s">
        <v>276</v>
      </c>
      <c r="D20" s="1146"/>
      <c r="E20" s="146">
        <v>0</v>
      </c>
      <c r="F20" s="146">
        <v>0</v>
      </c>
      <c r="G20" s="146">
        <v>0</v>
      </c>
      <c r="H20" s="146">
        <v>0</v>
      </c>
      <c r="I20" s="146">
        <v>0</v>
      </c>
      <c r="J20" s="146">
        <v>0</v>
      </c>
      <c r="K20" s="146">
        <v>0</v>
      </c>
      <c r="L20" s="146">
        <v>0</v>
      </c>
      <c r="M20" s="146">
        <v>0</v>
      </c>
      <c r="N20" s="146">
        <v>0</v>
      </c>
      <c r="O20" s="146">
        <v>0</v>
      </c>
      <c r="P20" s="146">
        <v>0</v>
      </c>
      <c r="Q20" s="199"/>
      <c r="R20" s="1140"/>
      <c r="S20" s="1146" t="s">
        <v>276</v>
      </c>
      <c r="T20" s="1146"/>
      <c r="U20" s="146">
        <v>0</v>
      </c>
      <c r="V20" s="146">
        <v>0</v>
      </c>
      <c r="W20" s="146">
        <v>0</v>
      </c>
      <c r="X20" s="146">
        <v>0</v>
      </c>
      <c r="Y20" s="146">
        <v>0</v>
      </c>
      <c r="Z20" s="146">
        <v>0</v>
      </c>
      <c r="AA20" s="146">
        <v>0</v>
      </c>
      <c r="AB20" s="146">
        <v>0</v>
      </c>
      <c r="AC20" s="146">
        <v>0</v>
      </c>
      <c r="AD20" s="146">
        <v>0</v>
      </c>
      <c r="AE20" s="146">
        <v>0</v>
      </c>
      <c r="AF20" s="146">
        <v>0</v>
      </c>
      <c r="AG20" s="191"/>
      <c r="AH20" s="1140"/>
      <c r="AI20" s="1146" t="s">
        <v>276</v>
      </c>
      <c r="AJ20" s="1146"/>
      <c r="AK20" s="146">
        <v>0</v>
      </c>
      <c r="AL20" s="146">
        <v>0</v>
      </c>
      <c r="AM20" s="146">
        <v>0</v>
      </c>
      <c r="AN20" s="146">
        <v>0</v>
      </c>
      <c r="AO20" s="146">
        <v>0</v>
      </c>
      <c r="AP20" s="146">
        <v>0</v>
      </c>
      <c r="AQ20" s="146">
        <v>0</v>
      </c>
      <c r="AR20" s="146">
        <v>0</v>
      </c>
      <c r="AS20" s="146">
        <v>0</v>
      </c>
      <c r="AT20" s="191"/>
      <c r="AU20" s="1140"/>
      <c r="AV20" s="1146" t="s">
        <v>276</v>
      </c>
      <c r="AW20" s="1146"/>
      <c r="AX20" s="146">
        <v>0</v>
      </c>
      <c r="AY20" s="146">
        <v>0</v>
      </c>
      <c r="AZ20" s="146">
        <v>0</v>
      </c>
      <c r="BA20" s="146">
        <v>0</v>
      </c>
      <c r="BB20" s="146">
        <v>0</v>
      </c>
      <c r="BC20" s="146">
        <v>0</v>
      </c>
      <c r="BD20" s="146">
        <v>0</v>
      </c>
      <c r="BE20" s="146">
        <v>0</v>
      </c>
      <c r="BF20" s="146">
        <v>0</v>
      </c>
      <c r="BG20" s="146">
        <v>0</v>
      </c>
      <c r="BH20" s="146">
        <v>0</v>
      </c>
      <c r="BI20" s="146">
        <v>0</v>
      </c>
      <c r="BJ20" s="191"/>
      <c r="BK20" s="1140"/>
      <c r="BL20" s="1146" t="s">
        <v>276</v>
      </c>
      <c r="BM20" s="1146"/>
      <c r="BN20" s="146">
        <v>0</v>
      </c>
      <c r="BO20" s="146">
        <v>0</v>
      </c>
      <c r="BP20" s="146">
        <v>0</v>
      </c>
      <c r="BQ20" s="146">
        <v>0</v>
      </c>
      <c r="BR20" s="146">
        <v>0</v>
      </c>
      <c r="BS20" s="146">
        <v>0</v>
      </c>
      <c r="BT20" s="146">
        <v>0</v>
      </c>
      <c r="BU20" s="146">
        <v>0</v>
      </c>
      <c r="BV20" s="146">
        <v>0</v>
      </c>
      <c r="BW20" s="146">
        <v>0</v>
      </c>
      <c r="BX20" s="146">
        <v>0</v>
      </c>
      <c r="BY20" s="191"/>
      <c r="BZ20" s="191"/>
      <c r="CA20" s="1140"/>
      <c r="CB20" s="1146" t="s">
        <v>276</v>
      </c>
      <c r="CC20" s="1146"/>
      <c r="CD20" s="146">
        <v>0</v>
      </c>
      <c r="CE20" s="146">
        <v>0</v>
      </c>
      <c r="CF20" s="146">
        <v>0</v>
      </c>
      <c r="CG20" s="146">
        <v>0</v>
      </c>
      <c r="CH20" s="146">
        <v>0</v>
      </c>
      <c r="CI20" s="146">
        <v>0</v>
      </c>
      <c r="CJ20" s="146">
        <v>0</v>
      </c>
      <c r="CK20" s="146">
        <v>0</v>
      </c>
      <c r="CL20" s="146">
        <v>0</v>
      </c>
      <c r="CM20" s="146">
        <v>0</v>
      </c>
      <c r="CN20" s="146">
        <v>0</v>
      </c>
      <c r="CO20" s="146">
        <v>0</v>
      </c>
      <c r="CP20" s="191"/>
      <c r="CQ20" s="191"/>
      <c r="CR20" s="1140"/>
      <c r="CS20" s="1146" t="s">
        <v>276</v>
      </c>
      <c r="CT20" s="1146"/>
      <c r="CU20" s="146">
        <v>0</v>
      </c>
      <c r="CV20" s="146">
        <v>0</v>
      </c>
      <c r="CW20" s="146">
        <v>0</v>
      </c>
      <c r="CX20" s="146">
        <v>0</v>
      </c>
      <c r="CY20" s="146">
        <v>0</v>
      </c>
      <c r="CZ20" s="146">
        <v>0</v>
      </c>
      <c r="DA20" s="146">
        <v>0</v>
      </c>
      <c r="DB20" s="146">
        <v>0</v>
      </c>
      <c r="DE20" s="1153"/>
      <c r="DF20" s="1145" t="s">
        <v>276</v>
      </c>
      <c r="DG20" s="1145"/>
      <c r="DH20" s="145">
        <v>0</v>
      </c>
      <c r="DI20" s="145">
        <v>0</v>
      </c>
      <c r="DJ20" s="145">
        <v>0</v>
      </c>
      <c r="DK20" s="145">
        <v>0</v>
      </c>
      <c r="DL20" s="145">
        <v>0</v>
      </c>
      <c r="DM20" s="145">
        <v>0</v>
      </c>
      <c r="DN20" s="145">
        <v>0</v>
      </c>
      <c r="DO20" s="145">
        <v>0</v>
      </c>
      <c r="DP20" s="145">
        <v>0</v>
      </c>
      <c r="DQ20" s="145">
        <v>0</v>
      </c>
      <c r="DR20" s="145">
        <v>0</v>
      </c>
      <c r="DS20" s="145">
        <v>0</v>
      </c>
      <c r="DT20" s="145">
        <v>0</v>
      </c>
      <c r="DU20" s="145">
        <v>0</v>
      </c>
      <c r="DV20" s="145">
        <v>0</v>
      </c>
      <c r="DX20" s="1153"/>
      <c r="DY20" s="1145" t="s">
        <v>276</v>
      </c>
      <c r="DZ20" s="1145"/>
      <c r="EA20" s="145">
        <v>0</v>
      </c>
      <c r="EB20" s="145">
        <v>0</v>
      </c>
      <c r="EC20" s="145">
        <v>0</v>
      </c>
      <c r="ED20" s="145">
        <v>0</v>
      </c>
      <c r="EE20" s="145">
        <v>0</v>
      </c>
      <c r="EF20" s="145">
        <v>0</v>
      </c>
      <c r="EG20" s="145">
        <v>0</v>
      </c>
      <c r="EH20" s="145">
        <v>0</v>
      </c>
      <c r="EI20" s="145">
        <v>0</v>
      </c>
      <c r="EJ20" s="145">
        <v>0</v>
      </c>
      <c r="EK20" s="145">
        <v>0</v>
      </c>
      <c r="EL20" s="145">
        <v>0</v>
      </c>
      <c r="EM20" s="145">
        <v>0</v>
      </c>
      <c r="EN20" s="145">
        <v>0</v>
      </c>
      <c r="EO20" s="145">
        <v>0</v>
      </c>
      <c r="EP20" s="145">
        <v>0</v>
      </c>
      <c r="EQ20" s="202">
        <v>0</v>
      </c>
      <c r="ER20" s="202">
        <v>0</v>
      </c>
      <c r="ES20" s="202">
        <v>0</v>
      </c>
      <c r="ET20" s="202">
        <v>0</v>
      </c>
    </row>
    <row r="21" spans="1:150" ht="23.1" customHeight="1">
      <c r="A21" s="191"/>
      <c r="B21" s="1140"/>
      <c r="C21" s="1146" t="s">
        <v>277</v>
      </c>
      <c r="D21" s="1146"/>
      <c r="E21" s="146">
        <v>0</v>
      </c>
      <c r="F21" s="146">
        <v>0</v>
      </c>
      <c r="G21" s="146">
        <v>0</v>
      </c>
      <c r="H21" s="146">
        <v>0</v>
      </c>
      <c r="I21" s="146">
        <v>0</v>
      </c>
      <c r="J21" s="146">
        <v>0</v>
      </c>
      <c r="K21" s="146">
        <v>0</v>
      </c>
      <c r="L21" s="146">
        <v>0</v>
      </c>
      <c r="M21" s="146">
        <v>0</v>
      </c>
      <c r="N21" s="146">
        <v>0</v>
      </c>
      <c r="O21" s="146">
        <v>0</v>
      </c>
      <c r="P21" s="146">
        <v>0</v>
      </c>
      <c r="Q21" s="199"/>
      <c r="R21" s="1140"/>
      <c r="S21" s="1146" t="s">
        <v>277</v>
      </c>
      <c r="T21" s="1146"/>
      <c r="U21" s="146">
        <v>0</v>
      </c>
      <c r="V21" s="146">
        <v>0</v>
      </c>
      <c r="W21" s="146">
        <v>0</v>
      </c>
      <c r="X21" s="146">
        <v>0</v>
      </c>
      <c r="Y21" s="146">
        <v>0</v>
      </c>
      <c r="Z21" s="146">
        <v>0</v>
      </c>
      <c r="AA21" s="146">
        <v>154440</v>
      </c>
      <c r="AB21" s="146">
        <v>0</v>
      </c>
      <c r="AC21" s="146">
        <v>0</v>
      </c>
      <c r="AD21" s="146">
        <v>0</v>
      </c>
      <c r="AE21" s="146">
        <v>0</v>
      </c>
      <c r="AF21" s="146">
        <v>0</v>
      </c>
      <c r="AG21" s="191"/>
      <c r="AH21" s="1140"/>
      <c r="AI21" s="1146" t="s">
        <v>277</v>
      </c>
      <c r="AJ21" s="1146"/>
      <c r="AK21" s="146">
        <v>0</v>
      </c>
      <c r="AL21" s="146">
        <v>0</v>
      </c>
      <c r="AM21" s="146">
        <v>0</v>
      </c>
      <c r="AN21" s="146">
        <v>0</v>
      </c>
      <c r="AO21" s="146">
        <v>0</v>
      </c>
      <c r="AP21" s="146">
        <v>0</v>
      </c>
      <c r="AQ21" s="146">
        <v>0</v>
      </c>
      <c r="AR21" s="146">
        <v>0</v>
      </c>
      <c r="AS21" s="146">
        <v>10985</v>
      </c>
      <c r="AT21" s="191"/>
      <c r="AU21" s="1140"/>
      <c r="AV21" s="1146" t="s">
        <v>277</v>
      </c>
      <c r="AW21" s="1146"/>
      <c r="AX21" s="146">
        <v>0</v>
      </c>
      <c r="AY21" s="146">
        <v>0</v>
      </c>
      <c r="AZ21" s="146">
        <v>0</v>
      </c>
      <c r="BA21" s="146">
        <v>6600</v>
      </c>
      <c r="BB21" s="146">
        <v>0</v>
      </c>
      <c r="BC21" s="146">
        <v>0</v>
      </c>
      <c r="BD21" s="146">
        <v>0</v>
      </c>
      <c r="BE21" s="146">
        <v>0</v>
      </c>
      <c r="BF21" s="146">
        <v>0</v>
      </c>
      <c r="BG21" s="146">
        <v>0</v>
      </c>
      <c r="BH21" s="146">
        <v>87150</v>
      </c>
      <c r="BI21" s="146">
        <v>0</v>
      </c>
      <c r="BJ21" s="191"/>
      <c r="BK21" s="1140"/>
      <c r="BL21" s="1146" t="s">
        <v>277</v>
      </c>
      <c r="BM21" s="1146"/>
      <c r="BN21" s="146">
        <v>0</v>
      </c>
      <c r="BO21" s="146">
        <v>0</v>
      </c>
      <c r="BP21" s="146">
        <v>0</v>
      </c>
      <c r="BQ21" s="146">
        <v>0</v>
      </c>
      <c r="BR21" s="146">
        <v>0</v>
      </c>
      <c r="BS21" s="146">
        <v>396000</v>
      </c>
      <c r="BT21" s="146">
        <v>0</v>
      </c>
      <c r="BU21" s="146">
        <v>0</v>
      </c>
      <c r="BV21" s="146">
        <v>724800</v>
      </c>
      <c r="BW21" s="146">
        <v>677269</v>
      </c>
      <c r="BX21" s="146">
        <v>0</v>
      </c>
      <c r="BY21" s="191"/>
      <c r="BZ21" s="191"/>
      <c r="CA21" s="1140"/>
      <c r="CB21" s="1146" t="s">
        <v>277</v>
      </c>
      <c r="CC21" s="1146"/>
      <c r="CD21" s="146">
        <v>0</v>
      </c>
      <c r="CE21" s="146">
        <v>0</v>
      </c>
      <c r="CF21" s="146">
        <v>0</v>
      </c>
      <c r="CG21" s="146"/>
      <c r="CH21" s="146">
        <v>0</v>
      </c>
      <c r="CI21" s="146">
        <v>0</v>
      </c>
      <c r="CJ21" s="146">
        <v>0</v>
      </c>
      <c r="CK21" s="146">
        <v>0</v>
      </c>
      <c r="CL21" s="146">
        <v>0</v>
      </c>
      <c r="CM21" s="146">
        <v>0</v>
      </c>
      <c r="CN21" s="146">
        <v>0</v>
      </c>
      <c r="CO21" s="146">
        <v>0</v>
      </c>
      <c r="CP21" s="191"/>
      <c r="CQ21" s="191"/>
      <c r="CR21" s="1140"/>
      <c r="CS21" s="1146" t="s">
        <v>277</v>
      </c>
      <c r="CT21" s="1146"/>
      <c r="CU21" s="146">
        <v>0</v>
      </c>
      <c r="CV21" s="146">
        <v>0</v>
      </c>
      <c r="CW21" s="146">
        <v>0</v>
      </c>
      <c r="CX21" s="146">
        <v>0</v>
      </c>
      <c r="CY21" s="146">
        <v>0</v>
      </c>
      <c r="CZ21" s="146">
        <v>0</v>
      </c>
      <c r="DA21" s="146">
        <v>0</v>
      </c>
      <c r="DB21" s="146">
        <v>0</v>
      </c>
      <c r="DE21" s="1153"/>
      <c r="DF21" s="1145" t="s">
        <v>277</v>
      </c>
      <c r="DG21" s="1145"/>
      <c r="DH21" s="145">
        <v>0</v>
      </c>
      <c r="DI21" s="145">
        <v>0</v>
      </c>
      <c r="DJ21" s="145">
        <v>0</v>
      </c>
      <c r="DK21" s="145">
        <v>0</v>
      </c>
      <c r="DL21" s="145">
        <v>0</v>
      </c>
      <c r="DM21" s="145">
        <v>0</v>
      </c>
      <c r="DN21" s="145">
        <v>0</v>
      </c>
      <c r="DO21" s="145">
        <v>0</v>
      </c>
      <c r="DP21" s="145">
        <v>0</v>
      </c>
      <c r="DQ21" s="145">
        <v>0</v>
      </c>
      <c r="DR21" s="145">
        <v>0</v>
      </c>
      <c r="DS21" s="145">
        <v>0</v>
      </c>
      <c r="DT21" s="145">
        <v>0</v>
      </c>
      <c r="DU21" s="145">
        <v>0</v>
      </c>
      <c r="DV21" s="145">
        <v>0</v>
      </c>
      <c r="DX21" s="1153"/>
      <c r="DY21" s="1145" t="s">
        <v>277</v>
      </c>
      <c r="DZ21" s="1145"/>
      <c r="EA21" s="145">
        <v>0</v>
      </c>
      <c r="EB21" s="145">
        <v>0</v>
      </c>
      <c r="EC21" s="145">
        <v>0</v>
      </c>
      <c r="ED21" s="145">
        <v>0</v>
      </c>
      <c r="EE21" s="145">
        <v>0</v>
      </c>
      <c r="EF21" s="145">
        <v>0</v>
      </c>
      <c r="EG21" s="145">
        <v>0</v>
      </c>
      <c r="EH21" s="145">
        <v>0</v>
      </c>
      <c r="EI21" s="145">
        <v>0</v>
      </c>
      <c r="EJ21" s="145">
        <v>0</v>
      </c>
      <c r="EK21" s="145">
        <v>0</v>
      </c>
      <c r="EL21" s="145">
        <v>0</v>
      </c>
      <c r="EM21" s="145">
        <v>0</v>
      </c>
      <c r="EN21" s="145">
        <v>0</v>
      </c>
      <c r="EO21" s="145">
        <v>0</v>
      </c>
      <c r="EP21" s="145">
        <v>0</v>
      </c>
      <c r="EQ21" s="202">
        <v>0</v>
      </c>
      <c r="ER21" s="202">
        <v>0</v>
      </c>
      <c r="ES21" s="202">
        <v>0</v>
      </c>
      <c r="ET21" s="202">
        <v>0</v>
      </c>
    </row>
    <row r="22" spans="1:150" ht="23.1" customHeight="1">
      <c r="A22" s="191"/>
      <c r="B22" s="1140"/>
      <c r="C22" s="1147" t="s">
        <v>278</v>
      </c>
      <c r="D22" s="1148"/>
      <c r="E22" s="146">
        <f>SUM(E23:E25)</f>
        <v>872344</v>
      </c>
      <c r="F22" s="146">
        <f t="shared" ref="F22:P22" si="0">SUM(F23:F25)</f>
        <v>854076</v>
      </c>
      <c r="G22" s="146">
        <f t="shared" si="0"/>
        <v>279164</v>
      </c>
      <c r="H22" s="146">
        <f t="shared" si="0"/>
        <v>390657</v>
      </c>
      <c r="I22" s="146">
        <f t="shared" si="0"/>
        <v>380885</v>
      </c>
      <c r="J22" s="146">
        <f t="shared" si="0"/>
        <v>539765</v>
      </c>
      <c r="K22" s="146">
        <f t="shared" si="0"/>
        <v>190859</v>
      </c>
      <c r="L22" s="146">
        <f t="shared" si="0"/>
        <v>0</v>
      </c>
      <c r="M22" s="146">
        <f t="shared" si="0"/>
        <v>1268672</v>
      </c>
      <c r="N22" s="146">
        <f t="shared" si="0"/>
        <v>405600</v>
      </c>
      <c r="O22" s="146">
        <f t="shared" si="0"/>
        <v>268719</v>
      </c>
      <c r="P22" s="146">
        <f t="shared" si="0"/>
        <v>197306</v>
      </c>
      <c r="Q22" s="199"/>
      <c r="R22" s="1140"/>
      <c r="S22" s="1147" t="s">
        <v>278</v>
      </c>
      <c r="T22" s="1148"/>
      <c r="U22" s="146">
        <f t="shared" ref="U22:AF22" si="1">SUM(U23:U25)</f>
        <v>320481</v>
      </c>
      <c r="V22" s="146">
        <f t="shared" si="1"/>
        <v>853927</v>
      </c>
      <c r="W22" s="146">
        <f t="shared" si="1"/>
        <v>534186</v>
      </c>
      <c r="X22" s="146">
        <f t="shared" si="1"/>
        <v>1214125</v>
      </c>
      <c r="Y22" s="146">
        <f t="shared" si="1"/>
        <v>136742</v>
      </c>
      <c r="Z22" s="146">
        <f t="shared" si="1"/>
        <v>325054</v>
      </c>
      <c r="AA22" s="146">
        <f t="shared" si="1"/>
        <v>687390</v>
      </c>
      <c r="AB22" s="146">
        <f t="shared" si="1"/>
        <v>281354</v>
      </c>
      <c r="AC22" s="146">
        <f t="shared" si="1"/>
        <v>182578</v>
      </c>
      <c r="AD22" s="146">
        <f t="shared" si="1"/>
        <v>362244</v>
      </c>
      <c r="AE22" s="146">
        <f t="shared" si="1"/>
        <v>0</v>
      </c>
      <c r="AF22" s="146">
        <f t="shared" si="1"/>
        <v>74200</v>
      </c>
      <c r="AG22" s="191"/>
      <c r="AH22" s="1140"/>
      <c r="AI22" s="1147" t="s">
        <v>278</v>
      </c>
      <c r="AJ22" s="1148"/>
      <c r="AK22" s="146">
        <f t="shared" ref="AK22:AS22" si="2">SUM(AK23:AK25)</f>
        <v>300912</v>
      </c>
      <c r="AL22" s="146">
        <f t="shared" si="2"/>
        <v>397302</v>
      </c>
      <c r="AM22" s="146">
        <f t="shared" si="2"/>
        <v>296213</v>
      </c>
      <c r="AN22" s="146">
        <f t="shared" si="2"/>
        <v>72150</v>
      </c>
      <c r="AO22" s="146">
        <f t="shared" si="2"/>
        <v>74445</v>
      </c>
      <c r="AP22" s="146">
        <f t="shared" si="2"/>
        <v>199240</v>
      </c>
      <c r="AQ22" s="146">
        <f t="shared" si="2"/>
        <v>40300</v>
      </c>
      <c r="AR22" s="146">
        <f t="shared" si="2"/>
        <v>65900</v>
      </c>
      <c r="AS22" s="146">
        <f t="shared" si="2"/>
        <v>73620</v>
      </c>
      <c r="AT22" s="191"/>
      <c r="AU22" s="1140"/>
      <c r="AV22" s="1147" t="s">
        <v>278</v>
      </c>
      <c r="AW22" s="1148"/>
      <c r="AX22" s="146">
        <f t="shared" ref="AX22:BI22" si="3">SUM(AX23:AX25)</f>
        <v>165182</v>
      </c>
      <c r="AY22" s="146">
        <f t="shared" si="3"/>
        <v>654056</v>
      </c>
      <c r="AZ22" s="146">
        <f t="shared" si="3"/>
        <v>849671</v>
      </c>
      <c r="BA22" s="146">
        <f t="shared" si="3"/>
        <v>1368840</v>
      </c>
      <c r="BB22" s="146">
        <f t="shared" si="3"/>
        <v>295844</v>
      </c>
      <c r="BC22" s="146">
        <f t="shared" si="3"/>
        <v>1795684</v>
      </c>
      <c r="BD22" s="146">
        <f t="shared" si="3"/>
        <v>1188507</v>
      </c>
      <c r="BE22" s="146">
        <f t="shared" si="3"/>
        <v>708086</v>
      </c>
      <c r="BF22" s="146">
        <f t="shared" si="3"/>
        <v>751810</v>
      </c>
      <c r="BG22" s="146">
        <f t="shared" si="3"/>
        <v>908944</v>
      </c>
      <c r="BH22" s="146">
        <f t="shared" si="3"/>
        <v>1280547</v>
      </c>
      <c r="BI22" s="146">
        <f t="shared" si="3"/>
        <v>2272821</v>
      </c>
      <c r="BJ22" s="191"/>
      <c r="BK22" s="1140"/>
      <c r="BL22" s="1147" t="s">
        <v>278</v>
      </c>
      <c r="BM22" s="1148"/>
      <c r="BN22" s="146">
        <f t="shared" ref="BN22:BX22" si="4">SUM(BN23:BN25)</f>
        <v>1766600</v>
      </c>
      <c r="BO22" s="146">
        <f t="shared" si="4"/>
        <v>488497</v>
      </c>
      <c r="BP22" s="146">
        <f t="shared" si="4"/>
        <v>713928</v>
      </c>
      <c r="BQ22" s="146">
        <f t="shared" si="4"/>
        <v>677733</v>
      </c>
      <c r="BR22" s="146">
        <f t="shared" si="4"/>
        <v>406926</v>
      </c>
      <c r="BS22" s="146">
        <f t="shared" si="4"/>
        <v>1412493</v>
      </c>
      <c r="BT22" s="146">
        <f t="shared" si="4"/>
        <v>810620</v>
      </c>
      <c r="BU22" s="146">
        <f t="shared" si="4"/>
        <v>910463</v>
      </c>
      <c r="BV22" s="146">
        <f t="shared" si="4"/>
        <v>3602040</v>
      </c>
      <c r="BW22" s="146">
        <f t="shared" si="4"/>
        <v>5501400</v>
      </c>
      <c r="BX22" s="146">
        <f t="shared" si="4"/>
        <v>108261</v>
      </c>
      <c r="BY22" s="191"/>
      <c r="BZ22" s="191"/>
      <c r="CA22" s="1140"/>
      <c r="CB22" s="1147" t="s">
        <v>278</v>
      </c>
      <c r="CC22" s="1148"/>
      <c r="CD22" s="146">
        <f>SUM(CD23:CD26)</f>
        <v>122952</v>
      </c>
      <c r="CE22" s="146">
        <f t="shared" ref="CE22:CO22" si="5">SUM(CE23:CE26)</f>
        <v>90300</v>
      </c>
      <c r="CF22" s="146">
        <f t="shared" si="5"/>
        <v>191414</v>
      </c>
      <c r="CG22" s="146">
        <f t="shared" si="5"/>
        <v>241248</v>
      </c>
      <c r="CH22" s="146">
        <f t="shared" si="5"/>
        <v>281990</v>
      </c>
      <c r="CI22" s="146">
        <f t="shared" si="5"/>
        <v>210201</v>
      </c>
      <c r="CJ22" s="146">
        <f t="shared" si="5"/>
        <v>645595</v>
      </c>
      <c r="CK22" s="146">
        <f t="shared" si="5"/>
        <v>123800</v>
      </c>
      <c r="CL22" s="146">
        <f t="shared" si="5"/>
        <v>58158</v>
      </c>
      <c r="CM22" s="146">
        <f t="shared" si="5"/>
        <v>8500</v>
      </c>
      <c r="CN22" s="146">
        <f t="shared" si="5"/>
        <v>38784</v>
      </c>
      <c r="CO22" s="146">
        <f t="shared" si="5"/>
        <v>386108</v>
      </c>
      <c r="CP22" s="191"/>
      <c r="CQ22" s="191"/>
      <c r="CR22" s="1140"/>
      <c r="CS22" s="1147" t="s">
        <v>278</v>
      </c>
      <c r="CT22" s="1148"/>
      <c r="CU22" s="146">
        <f t="shared" ref="CU22:DB22" si="6">SUM(CU23:CU26)</f>
        <v>163056</v>
      </c>
      <c r="CV22" s="146">
        <f t="shared" si="6"/>
        <v>337195</v>
      </c>
      <c r="CW22" s="146">
        <f t="shared" si="6"/>
        <v>230693</v>
      </c>
      <c r="CX22" s="146">
        <f t="shared" si="6"/>
        <v>396940</v>
      </c>
      <c r="CY22" s="146">
        <f t="shared" si="6"/>
        <v>115590</v>
      </c>
      <c r="CZ22" s="146">
        <f t="shared" si="6"/>
        <v>711898</v>
      </c>
      <c r="DA22" s="146">
        <f t="shared" si="6"/>
        <v>123629</v>
      </c>
      <c r="DB22" s="146">
        <f t="shared" si="6"/>
        <v>768950</v>
      </c>
      <c r="DE22" s="1153"/>
      <c r="DF22" s="1149" t="s">
        <v>278</v>
      </c>
      <c r="DG22" s="1150"/>
      <c r="DH22" s="145">
        <f>SUM(DH23:DH25)</f>
        <v>0</v>
      </c>
      <c r="DI22" s="145">
        <f t="shared" ref="DI22:DS22" si="7">SUM(DI23:DI25)</f>
        <v>0</v>
      </c>
      <c r="DJ22" s="145">
        <f t="shared" si="7"/>
        <v>0</v>
      </c>
      <c r="DK22" s="145">
        <f t="shared" si="7"/>
        <v>0</v>
      </c>
      <c r="DL22" s="145">
        <f t="shared" si="7"/>
        <v>0</v>
      </c>
      <c r="DM22" s="145">
        <f t="shared" si="7"/>
        <v>0</v>
      </c>
      <c r="DN22" s="145">
        <f t="shared" si="7"/>
        <v>0</v>
      </c>
      <c r="DO22" s="145">
        <f t="shared" si="7"/>
        <v>0</v>
      </c>
      <c r="DP22" s="145">
        <f t="shared" si="7"/>
        <v>0</v>
      </c>
      <c r="DQ22" s="145">
        <f t="shared" si="7"/>
        <v>0</v>
      </c>
      <c r="DR22" s="145">
        <f t="shared" si="7"/>
        <v>0</v>
      </c>
      <c r="DS22" s="145">
        <f t="shared" si="7"/>
        <v>0</v>
      </c>
      <c r="DT22" s="145">
        <v>0</v>
      </c>
      <c r="DU22" s="145">
        <v>0</v>
      </c>
      <c r="DV22" s="145">
        <v>0</v>
      </c>
      <c r="DX22" s="1153"/>
      <c r="DY22" s="1149" t="s">
        <v>278</v>
      </c>
      <c r="DZ22" s="1150"/>
      <c r="EA22" s="145">
        <f t="shared" ref="EA22:EF22" si="8">SUM(EA23:EA25)</f>
        <v>9261</v>
      </c>
      <c r="EB22" s="145">
        <f t="shared" si="8"/>
        <v>11550</v>
      </c>
      <c r="EC22" s="145">
        <f t="shared" si="8"/>
        <v>1050</v>
      </c>
      <c r="ED22" s="145">
        <f t="shared" si="8"/>
        <v>4413</v>
      </c>
      <c r="EE22" s="145">
        <f t="shared" si="8"/>
        <v>0</v>
      </c>
      <c r="EF22" s="145">
        <f t="shared" si="8"/>
        <v>0</v>
      </c>
      <c r="EG22" s="145">
        <f t="shared" ref="EG22:ET22" si="9">SUM(EG23:EG26)</f>
        <v>9261</v>
      </c>
      <c r="EH22" s="145">
        <f t="shared" si="9"/>
        <v>11550</v>
      </c>
      <c r="EI22" s="145">
        <f t="shared" si="9"/>
        <v>1050</v>
      </c>
      <c r="EJ22" s="145">
        <f t="shared" si="9"/>
        <v>4413</v>
      </c>
      <c r="EK22" s="145">
        <f t="shared" si="9"/>
        <v>0</v>
      </c>
      <c r="EL22" s="145">
        <f t="shared" si="9"/>
        <v>0</v>
      </c>
      <c r="EM22" s="99">
        <f t="shared" si="9"/>
        <v>3360</v>
      </c>
      <c r="EN22" s="99">
        <f t="shared" si="9"/>
        <v>0</v>
      </c>
      <c r="EO22" s="99">
        <f t="shared" si="9"/>
        <v>3360</v>
      </c>
      <c r="EP22" s="99">
        <f t="shared" si="9"/>
        <v>0</v>
      </c>
      <c r="EQ22" s="99">
        <f t="shared" si="9"/>
        <v>174524</v>
      </c>
      <c r="ER22" s="99">
        <f t="shared" si="9"/>
        <v>205763</v>
      </c>
      <c r="ES22" s="99">
        <f t="shared" si="9"/>
        <v>174524</v>
      </c>
      <c r="ET22" s="99">
        <f t="shared" si="9"/>
        <v>205763</v>
      </c>
    </row>
    <row r="23" spans="1:150" ht="23.1" customHeight="1">
      <c r="A23" s="191"/>
      <c r="B23" s="1140"/>
      <c r="C23" s="1140" t="s">
        <v>279</v>
      </c>
      <c r="D23" s="214" t="s">
        <v>280</v>
      </c>
      <c r="E23" s="146">
        <v>346838</v>
      </c>
      <c r="F23" s="146">
        <v>398351</v>
      </c>
      <c r="G23" s="146">
        <v>121523</v>
      </c>
      <c r="H23" s="146">
        <v>186847</v>
      </c>
      <c r="I23" s="146">
        <v>182030</v>
      </c>
      <c r="J23" s="146">
        <v>224485</v>
      </c>
      <c r="K23" s="146">
        <v>52619</v>
      </c>
      <c r="L23" s="146">
        <v>0</v>
      </c>
      <c r="M23" s="146">
        <v>553858</v>
      </c>
      <c r="N23" s="146">
        <v>176100</v>
      </c>
      <c r="O23" s="146">
        <v>122946</v>
      </c>
      <c r="P23" s="146">
        <v>104146</v>
      </c>
      <c r="Q23" s="199"/>
      <c r="R23" s="1140"/>
      <c r="S23" s="1140" t="s">
        <v>279</v>
      </c>
      <c r="T23" s="214" t="s">
        <v>280</v>
      </c>
      <c r="U23" s="146">
        <v>83421</v>
      </c>
      <c r="V23" s="146">
        <v>320552</v>
      </c>
      <c r="W23" s="146">
        <v>313371</v>
      </c>
      <c r="X23" s="146">
        <v>340450</v>
      </c>
      <c r="Y23" s="146">
        <v>65446</v>
      </c>
      <c r="Z23" s="146">
        <v>33488</v>
      </c>
      <c r="AA23" s="146">
        <v>367150</v>
      </c>
      <c r="AB23" s="146">
        <v>215354</v>
      </c>
      <c r="AC23" s="146">
        <v>120323</v>
      </c>
      <c r="AD23" s="146">
        <v>262301</v>
      </c>
      <c r="AE23" s="146">
        <v>0</v>
      </c>
      <c r="AF23" s="146">
        <v>33900</v>
      </c>
      <c r="AG23" s="191"/>
      <c r="AH23" s="1140"/>
      <c r="AI23" s="1140" t="s">
        <v>279</v>
      </c>
      <c r="AJ23" s="214" t="s">
        <v>280</v>
      </c>
      <c r="AK23" s="146">
        <v>152712</v>
      </c>
      <c r="AL23" s="146">
        <v>152712</v>
      </c>
      <c r="AM23" s="146">
        <v>134573</v>
      </c>
      <c r="AN23" s="146">
        <v>44000</v>
      </c>
      <c r="AO23" s="146">
        <v>55250</v>
      </c>
      <c r="AP23" s="146">
        <v>119340</v>
      </c>
      <c r="AQ23" s="146">
        <v>7200</v>
      </c>
      <c r="AR23" s="146">
        <v>57500</v>
      </c>
      <c r="AS23" s="146">
        <v>40500</v>
      </c>
      <c r="AT23" s="191"/>
      <c r="AU23" s="1140"/>
      <c r="AV23" s="1140" t="s">
        <v>279</v>
      </c>
      <c r="AW23" s="214" t="s">
        <v>280</v>
      </c>
      <c r="AX23" s="146">
        <v>143504</v>
      </c>
      <c r="AY23" s="146">
        <v>265220</v>
      </c>
      <c r="AZ23" s="146">
        <v>364584</v>
      </c>
      <c r="BA23" s="146">
        <v>521677</v>
      </c>
      <c r="BB23" s="146">
        <v>94206</v>
      </c>
      <c r="BC23" s="146">
        <v>641750</v>
      </c>
      <c r="BD23" s="146">
        <v>418718</v>
      </c>
      <c r="BE23" s="146">
        <v>255870</v>
      </c>
      <c r="BF23" s="146">
        <v>349840</v>
      </c>
      <c r="BG23" s="146">
        <v>443394</v>
      </c>
      <c r="BH23" s="146">
        <v>404352</v>
      </c>
      <c r="BI23" s="146">
        <v>1167359</v>
      </c>
      <c r="BJ23" s="191"/>
      <c r="BK23" s="1140"/>
      <c r="BL23" s="1140" t="s">
        <v>279</v>
      </c>
      <c r="BM23" s="214" t="s">
        <v>280</v>
      </c>
      <c r="BN23" s="146">
        <v>783741</v>
      </c>
      <c r="BO23" s="146">
        <v>200146</v>
      </c>
      <c r="BP23" s="146">
        <v>239268</v>
      </c>
      <c r="BQ23" s="146">
        <v>238999</v>
      </c>
      <c r="BR23" s="146">
        <v>173440</v>
      </c>
      <c r="BS23" s="146">
        <v>713113</v>
      </c>
      <c r="BT23" s="146">
        <v>196130</v>
      </c>
      <c r="BU23" s="146">
        <v>302701</v>
      </c>
      <c r="BV23" s="146">
        <v>1201200</v>
      </c>
      <c r="BW23" s="146">
        <v>1561560</v>
      </c>
      <c r="BX23" s="146">
        <v>97741</v>
      </c>
      <c r="BY23" s="191"/>
      <c r="BZ23" s="191"/>
      <c r="CA23" s="1140"/>
      <c r="CB23" s="1140" t="s">
        <v>281</v>
      </c>
      <c r="CC23" s="214" t="s">
        <v>280</v>
      </c>
      <c r="CD23" s="146">
        <v>81452</v>
      </c>
      <c r="CE23" s="146">
        <v>26670</v>
      </c>
      <c r="CF23" s="146">
        <v>125258</v>
      </c>
      <c r="CG23" s="146">
        <v>114341</v>
      </c>
      <c r="CH23" s="146">
        <v>202535</v>
      </c>
      <c r="CI23" s="146">
        <v>141720</v>
      </c>
      <c r="CJ23" s="146">
        <v>176650</v>
      </c>
      <c r="CK23" s="146">
        <v>60200</v>
      </c>
      <c r="CL23" s="146">
        <v>44550</v>
      </c>
      <c r="CM23" s="146">
        <v>2500</v>
      </c>
      <c r="CN23" s="146">
        <v>38784</v>
      </c>
      <c r="CO23" s="146">
        <v>144439</v>
      </c>
      <c r="CP23" s="191"/>
      <c r="CQ23" s="191"/>
      <c r="CR23" s="1140"/>
      <c r="CS23" s="1140" t="s">
        <v>281</v>
      </c>
      <c r="CT23" s="214" t="s">
        <v>280</v>
      </c>
      <c r="CU23" s="146">
        <v>129390</v>
      </c>
      <c r="CV23" s="146">
        <v>198084</v>
      </c>
      <c r="CW23" s="146">
        <v>119245</v>
      </c>
      <c r="CX23" s="146">
        <v>202900</v>
      </c>
      <c r="CY23" s="146">
        <v>82500</v>
      </c>
      <c r="CZ23" s="146">
        <v>181918</v>
      </c>
      <c r="DA23" s="146">
        <v>93074</v>
      </c>
      <c r="DB23" s="146">
        <v>167090</v>
      </c>
      <c r="DE23" s="1153"/>
      <c r="DF23" s="1139" t="s">
        <v>279</v>
      </c>
      <c r="DG23" s="215" t="s">
        <v>280</v>
      </c>
      <c r="DH23" s="145">
        <v>0</v>
      </c>
      <c r="DI23" s="145">
        <v>0</v>
      </c>
      <c r="DJ23" s="145">
        <v>0</v>
      </c>
      <c r="DK23" s="145">
        <v>0</v>
      </c>
      <c r="DL23" s="145">
        <v>0</v>
      </c>
      <c r="DM23" s="145">
        <v>0</v>
      </c>
      <c r="DN23" s="145">
        <v>0</v>
      </c>
      <c r="DO23" s="145">
        <v>0</v>
      </c>
      <c r="DP23" s="145">
        <v>0</v>
      </c>
      <c r="DQ23" s="145">
        <v>0</v>
      </c>
      <c r="DR23" s="145">
        <v>0</v>
      </c>
      <c r="DS23" s="145">
        <v>0</v>
      </c>
      <c r="DT23" s="145">
        <v>0</v>
      </c>
      <c r="DU23" s="145">
        <v>0</v>
      </c>
      <c r="DV23" s="145">
        <v>0</v>
      </c>
      <c r="DX23" s="1153"/>
      <c r="DY23" s="1139" t="s">
        <v>279</v>
      </c>
      <c r="DZ23" s="215" t="s">
        <v>280</v>
      </c>
      <c r="EA23" s="145">
        <v>0</v>
      </c>
      <c r="EB23" s="145">
        <v>11550</v>
      </c>
      <c r="EC23" s="145">
        <v>0</v>
      </c>
      <c r="ED23" s="145">
        <v>0</v>
      </c>
      <c r="EE23" s="145">
        <v>0</v>
      </c>
      <c r="EF23" s="145">
        <v>0</v>
      </c>
      <c r="EG23" s="145">
        <v>0</v>
      </c>
      <c r="EH23" s="145">
        <v>11550</v>
      </c>
      <c r="EI23" s="145">
        <v>0</v>
      </c>
      <c r="EJ23" s="145">
        <v>0</v>
      </c>
      <c r="EK23" s="145">
        <v>0</v>
      </c>
      <c r="EL23" s="145">
        <v>0</v>
      </c>
      <c r="EM23" s="145">
        <v>0</v>
      </c>
      <c r="EN23" s="145">
        <v>0</v>
      </c>
      <c r="EO23" s="145">
        <v>0</v>
      </c>
      <c r="EP23" s="145">
        <v>0</v>
      </c>
      <c r="EQ23" s="202">
        <v>58604</v>
      </c>
      <c r="ER23" s="202">
        <v>81563</v>
      </c>
      <c r="ES23" s="202">
        <v>58604</v>
      </c>
      <c r="ET23" s="202">
        <v>81563</v>
      </c>
    </row>
    <row r="24" spans="1:150" ht="23.1" customHeight="1">
      <c r="A24" s="191"/>
      <c r="B24" s="1140"/>
      <c r="C24" s="1140"/>
      <c r="D24" s="214" t="s">
        <v>282</v>
      </c>
      <c r="E24" s="146">
        <v>406192</v>
      </c>
      <c r="F24" s="146">
        <v>417135</v>
      </c>
      <c r="G24" s="146">
        <v>140000</v>
      </c>
      <c r="H24" s="146">
        <v>164280</v>
      </c>
      <c r="I24" s="146">
        <v>162000</v>
      </c>
      <c r="J24" s="146">
        <v>280000</v>
      </c>
      <c r="K24" s="146">
        <v>108000</v>
      </c>
      <c r="L24" s="146">
        <v>0</v>
      </c>
      <c r="M24" s="146">
        <v>366350</v>
      </c>
      <c r="N24" s="146">
        <v>166500</v>
      </c>
      <c r="O24" s="146">
        <v>91868</v>
      </c>
      <c r="P24" s="146">
        <v>33110</v>
      </c>
      <c r="Q24" s="199"/>
      <c r="R24" s="1140"/>
      <c r="S24" s="1140"/>
      <c r="T24" s="214" t="s">
        <v>282</v>
      </c>
      <c r="U24" s="146">
        <v>198000</v>
      </c>
      <c r="V24" s="146">
        <v>363800</v>
      </c>
      <c r="W24" s="146">
        <v>0</v>
      </c>
      <c r="X24" s="146">
        <v>775500</v>
      </c>
      <c r="Y24" s="146">
        <v>25600</v>
      </c>
      <c r="Z24" s="146">
        <v>267558</v>
      </c>
      <c r="AA24" s="146">
        <v>211464</v>
      </c>
      <c r="AB24" s="146">
        <v>0</v>
      </c>
      <c r="AC24" s="146">
        <v>0</v>
      </c>
      <c r="AD24" s="146">
        <v>0</v>
      </c>
      <c r="AE24" s="146">
        <v>0</v>
      </c>
      <c r="AF24" s="146">
        <v>29800</v>
      </c>
      <c r="AG24" s="191"/>
      <c r="AH24" s="1140"/>
      <c r="AI24" s="1140"/>
      <c r="AJ24" s="214" t="s">
        <v>282</v>
      </c>
      <c r="AK24" s="146">
        <v>123000</v>
      </c>
      <c r="AL24" s="146">
        <v>211200</v>
      </c>
      <c r="AM24" s="146">
        <v>144000</v>
      </c>
      <c r="AN24" s="146">
        <v>25000</v>
      </c>
      <c r="AO24" s="146">
        <v>3770</v>
      </c>
      <c r="AP24" s="146">
        <v>40000</v>
      </c>
      <c r="AQ24" s="146">
        <v>10000</v>
      </c>
      <c r="AR24" s="146">
        <v>0</v>
      </c>
      <c r="AS24" s="146">
        <v>14220</v>
      </c>
      <c r="AT24" s="191"/>
      <c r="AU24" s="1140"/>
      <c r="AV24" s="1140"/>
      <c r="AW24" s="214" t="s">
        <v>282</v>
      </c>
      <c r="AX24" s="146">
        <v>0</v>
      </c>
      <c r="AY24" s="146">
        <v>0</v>
      </c>
      <c r="AZ24" s="146">
        <v>386283</v>
      </c>
      <c r="BA24" s="146">
        <v>308286</v>
      </c>
      <c r="BB24" s="146">
        <v>157100</v>
      </c>
      <c r="BC24" s="146">
        <v>1000160</v>
      </c>
      <c r="BD24" s="146">
        <v>590285</v>
      </c>
      <c r="BE24" s="146">
        <v>391500</v>
      </c>
      <c r="BF24" s="146">
        <v>348000</v>
      </c>
      <c r="BG24" s="146">
        <v>412000</v>
      </c>
      <c r="BH24" s="146">
        <v>828000</v>
      </c>
      <c r="BI24" s="146">
        <v>525371</v>
      </c>
      <c r="BJ24" s="191"/>
      <c r="BK24" s="1140"/>
      <c r="BL24" s="1140"/>
      <c r="BM24" s="214" t="s">
        <v>282</v>
      </c>
      <c r="BN24" s="146">
        <v>556412</v>
      </c>
      <c r="BO24" s="146">
        <v>173250</v>
      </c>
      <c r="BP24" s="146">
        <v>413424</v>
      </c>
      <c r="BQ24" s="146">
        <v>366120</v>
      </c>
      <c r="BR24" s="146">
        <v>213971</v>
      </c>
      <c r="BS24" s="146">
        <v>267410</v>
      </c>
      <c r="BT24" s="146">
        <v>539400</v>
      </c>
      <c r="BU24" s="146">
        <v>527850</v>
      </c>
      <c r="BV24" s="146">
        <v>2185380</v>
      </c>
      <c r="BW24" s="146">
        <v>3724380</v>
      </c>
      <c r="BX24" s="146">
        <v>10520</v>
      </c>
      <c r="BY24" s="191"/>
      <c r="BZ24" s="191"/>
      <c r="CA24" s="1140"/>
      <c r="CB24" s="1140"/>
      <c r="CC24" s="214" t="s">
        <v>283</v>
      </c>
      <c r="CD24" s="146">
        <v>0</v>
      </c>
      <c r="CE24" s="146">
        <v>0</v>
      </c>
      <c r="CF24" s="146">
        <v>0</v>
      </c>
      <c r="CG24" s="146">
        <v>43200</v>
      </c>
      <c r="CH24" s="146">
        <v>22500</v>
      </c>
      <c r="CI24" s="146">
        <v>0</v>
      </c>
      <c r="CJ24" s="146"/>
      <c r="CK24" s="146">
        <v>57600</v>
      </c>
      <c r="CL24" s="146">
        <v>0</v>
      </c>
      <c r="CM24" s="146">
        <v>0</v>
      </c>
      <c r="CN24" s="146">
        <v>0</v>
      </c>
      <c r="CO24" s="146">
        <v>0</v>
      </c>
      <c r="CP24" s="191"/>
      <c r="CQ24" s="191"/>
      <c r="CR24" s="1140"/>
      <c r="CS24" s="1140"/>
      <c r="CT24" s="214" t="s">
        <v>283</v>
      </c>
      <c r="CU24" s="146">
        <v>0</v>
      </c>
      <c r="CV24" s="146">
        <v>0</v>
      </c>
      <c r="CW24" s="146">
        <v>0</v>
      </c>
      <c r="CX24" s="146">
        <v>9000</v>
      </c>
      <c r="CY24" s="146">
        <v>0</v>
      </c>
      <c r="CZ24" s="146">
        <v>0</v>
      </c>
      <c r="DA24" s="146"/>
      <c r="DB24" s="146">
        <v>0</v>
      </c>
      <c r="DE24" s="1153"/>
      <c r="DF24" s="1139"/>
      <c r="DG24" s="215" t="s">
        <v>282</v>
      </c>
      <c r="DH24" s="145">
        <v>0</v>
      </c>
      <c r="DI24" s="145">
        <v>0</v>
      </c>
      <c r="DJ24" s="145">
        <v>0</v>
      </c>
      <c r="DK24" s="145">
        <v>0</v>
      </c>
      <c r="DL24" s="145">
        <v>0</v>
      </c>
      <c r="DM24" s="145">
        <v>0</v>
      </c>
      <c r="DN24" s="145">
        <v>0</v>
      </c>
      <c r="DO24" s="145">
        <v>0</v>
      </c>
      <c r="DP24" s="145">
        <v>0</v>
      </c>
      <c r="DQ24" s="145">
        <v>0</v>
      </c>
      <c r="DR24" s="145">
        <v>0</v>
      </c>
      <c r="DS24" s="145">
        <v>0</v>
      </c>
      <c r="DT24" s="145">
        <v>0</v>
      </c>
      <c r="DU24" s="145">
        <v>0</v>
      </c>
      <c r="DV24" s="145">
        <v>0</v>
      </c>
      <c r="DX24" s="1153"/>
      <c r="DY24" s="1139"/>
      <c r="DZ24" s="215" t="s">
        <v>282</v>
      </c>
      <c r="EA24" s="145">
        <v>9261</v>
      </c>
      <c r="EB24" s="145">
        <v>0</v>
      </c>
      <c r="EC24" s="145">
        <v>0</v>
      </c>
      <c r="ED24" s="145">
        <v>1000</v>
      </c>
      <c r="EE24" s="145">
        <v>0</v>
      </c>
      <c r="EF24" s="145">
        <v>0</v>
      </c>
      <c r="EG24" s="145"/>
      <c r="EH24" s="145"/>
      <c r="EI24" s="145"/>
      <c r="EJ24" s="145"/>
      <c r="EK24" s="145"/>
      <c r="EL24" s="145"/>
      <c r="EM24" s="145">
        <v>0</v>
      </c>
      <c r="EN24" s="145">
        <v>0</v>
      </c>
      <c r="EO24" s="145">
        <v>0</v>
      </c>
      <c r="EP24" s="145">
        <v>0</v>
      </c>
      <c r="EQ24" s="202">
        <v>0</v>
      </c>
      <c r="ER24" s="202">
        <v>0</v>
      </c>
      <c r="ES24" s="202">
        <v>0</v>
      </c>
      <c r="ET24" s="202">
        <v>0</v>
      </c>
    </row>
    <row r="25" spans="1:150" ht="23.1" customHeight="1">
      <c r="A25" s="191"/>
      <c r="B25" s="1140"/>
      <c r="C25" s="1140"/>
      <c r="D25" s="214" t="s">
        <v>284</v>
      </c>
      <c r="E25" s="146">
        <v>119314</v>
      </c>
      <c r="F25" s="146">
        <v>38590</v>
      </c>
      <c r="G25" s="146">
        <v>17641</v>
      </c>
      <c r="H25" s="146">
        <v>39530</v>
      </c>
      <c r="I25" s="146">
        <v>36855</v>
      </c>
      <c r="J25" s="146">
        <v>35280</v>
      </c>
      <c r="K25" s="146">
        <v>30240</v>
      </c>
      <c r="L25" s="146">
        <v>0</v>
      </c>
      <c r="M25" s="146">
        <v>348464</v>
      </c>
      <c r="N25" s="146">
        <v>63000</v>
      </c>
      <c r="O25" s="146">
        <v>53905</v>
      </c>
      <c r="P25" s="146">
        <v>60050</v>
      </c>
      <c r="Q25" s="199"/>
      <c r="R25" s="1140"/>
      <c r="S25" s="1140"/>
      <c r="T25" s="214" t="s">
        <v>284</v>
      </c>
      <c r="U25" s="146">
        <v>39060</v>
      </c>
      <c r="V25" s="146">
        <v>169575</v>
      </c>
      <c r="W25" s="146">
        <v>220815</v>
      </c>
      <c r="X25" s="146">
        <v>98175</v>
      </c>
      <c r="Y25" s="146">
        <v>45696</v>
      </c>
      <c r="Z25" s="146">
        <v>24008</v>
      </c>
      <c r="AA25" s="146">
        <v>108776</v>
      </c>
      <c r="AB25" s="146">
        <v>66000</v>
      </c>
      <c r="AC25" s="146">
        <v>62255</v>
      </c>
      <c r="AD25" s="146">
        <v>99943</v>
      </c>
      <c r="AE25" s="146">
        <v>0</v>
      </c>
      <c r="AF25" s="146">
        <v>10500</v>
      </c>
      <c r="AG25" s="191"/>
      <c r="AH25" s="1140"/>
      <c r="AI25" s="1140"/>
      <c r="AJ25" s="214" t="s">
        <v>284</v>
      </c>
      <c r="AK25" s="146">
        <v>25200</v>
      </c>
      <c r="AL25" s="146">
        <v>33390</v>
      </c>
      <c r="AM25" s="146">
        <v>17640</v>
      </c>
      <c r="AN25" s="146">
        <v>3150</v>
      </c>
      <c r="AO25" s="146">
        <v>15425</v>
      </c>
      <c r="AP25" s="146">
        <v>39900</v>
      </c>
      <c r="AQ25" s="146">
        <v>23100</v>
      </c>
      <c r="AR25" s="146">
        <v>8400</v>
      </c>
      <c r="AS25" s="146">
        <v>18900</v>
      </c>
      <c r="AT25" s="191"/>
      <c r="AU25" s="1140"/>
      <c r="AV25" s="1140"/>
      <c r="AW25" s="214" t="s">
        <v>284</v>
      </c>
      <c r="AX25" s="146">
        <v>21678</v>
      </c>
      <c r="AY25" s="146">
        <v>388836</v>
      </c>
      <c r="AZ25" s="146">
        <v>98804</v>
      </c>
      <c r="BA25" s="146">
        <v>538877</v>
      </c>
      <c r="BB25" s="146">
        <v>44538</v>
      </c>
      <c r="BC25" s="146">
        <v>153774</v>
      </c>
      <c r="BD25" s="146">
        <v>179504</v>
      </c>
      <c r="BE25" s="146">
        <v>60716</v>
      </c>
      <c r="BF25" s="146">
        <v>53970</v>
      </c>
      <c r="BG25" s="146">
        <v>53550</v>
      </c>
      <c r="BH25" s="146">
        <v>48195</v>
      </c>
      <c r="BI25" s="146">
        <v>580091</v>
      </c>
      <c r="BJ25" s="191"/>
      <c r="BK25" s="1140"/>
      <c r="BL25" s="1140"/>
      <c r="BM25" s="214" t="s">
        <v>284</v>
      </c>
      <c r="BN25" s="146">
        <v>426447</v>
      </c>
      <c r="BO25" s="146">
        <v>115101</v>
      </c>
      <c r="BP25" s="146">
        <v>61236</v>
      </c>
      <c r="BQ25" s="146">
        <v>72614</v>
      </c>
      <c r="BR25" s="146">
        <v>19515</v>
      </c>
      <c r="BS25" s="146">
        <v>431970</v>
      </c>
      <c r="BT25" s="146">
        <v>75090</v>
      </c>
      <c r="BU25" s="146">
        <v>79912</v>
      </c>
      <c r="BV25" s="146">
        <v>215460</v>
      </c>
      <c r="BW25" s="146">
        <v>215460</v>
      </c>
      <c r="BX25" s="146">
        <v>0</v>
      </c>
      <c r="BY25" s="191"/>
      <c r="BZ25" s="191"/>
      <c r="CA25" s="1140"/>
      <c r="CB25" s="1140"/>
      <c r="CC25" s="214" t="s">
        <v>282</v>
      </c>
      <c r="CD25" s="146">
        <v>10000</v>
      </c>
      <c r="CE25" s="146">
        <v>31500</v>
      </c>
      <c r="CF25" s="146">
        <v>27600</v>
      </c>
      <c r="CG25" s="146">
        <v>37440</v>
      </c>
      <c r="CH25" s="146">
        <v>7500</v>
      </c>
      <c r="CI25" s="146">
        <v>0</v>
      </c>
      <c r="CJ25" s="146">
        <v>98784</v>
      </c>
      <c r="CK25" s="146">
        <v>6000</v>
      </c>
      <c r="CL25" s="146">
        <v>0</v>
      </c>
      <c r="CM25" s="146">
        <v>6000</v>
      </c>
      <c r="CN25" s="146">
        <v>0</v>
      </c>
      <c r="CO25" s="146">
        <v>0</v>
      </c>
      <c r="CP25" s="191"/>
      <c r="CQ25" s="191"/>
      <c r="CR25" s="1140"/>
      <c r="CS25" s="1140"/>
      <c r="CT25" s="214" t="s">
        <v>282</v>
      </c>
      <c r="CU25" s="146">
        <v>0</v>
      </c>
      <c r="CV25" s="146">
        <v>0</v>
      </c>
      <c r="CW25" s="146">
        <v>0</v>
      </c>
      <c r="CX25" s="146">
        <v>101250</v>
      </c>
      <c r="CY25" s="146">
        <v>0</v>
      </c>
      <c r="CZ25" s="146">
        <v>180540</v>
      </c>
      <c r="DA25" s="146">
        <v>0</v>
      </c>
      <c r="DB25" s="146">
        <v>310800</v>
      </c>
      <c r="DE25" s="1153"/>
      <c r="DF25" s="1139"/>
      <c r="DG25" s="215" t="s">
        <v>284</v>
      </c>
      <c r="DH25" s="145">
        <v>0</v>
      </c>
      <c r="DI25" s="145">
        <v>0</v>
      </c>
      <c r="DJ25" s="145">
        <v>0</v>
      </c>
      <c r="DK25" s="145">
        <v>0</v>
      </c>
      <c r="DL25" s="145">
        <v>0</v>
      </c>
      <c r="DM25" s="145">
        <v>0</v>
      </c>
      <c r="DN25" s="145">
        <v>0</v>
      </c>
      <c r="DO25" s="145">
        <v>0</v>
      </c>
      <c r="DP25" s="145">
        <v>0</v>
      </c>
      <c r="DQ25" s="145">
        <v>0</v>
      </c>
      <c r="DR25" s="145">
        <v>0</v>
      </c>
      <c r="DS25" s="145">
        <v>0</v>
      </c>
      <c r="DT25" s="145">
        <v>0</v>
      </c>
      <c r="DU25" s="145">
        <v>0</v>
      </c>
      <c r="DV25" s="145">
        <v>0</v>
      </c>
      <c r="DX25" s="1153"/>
      <c r="DY25" s="1139"/>
      <c r="DZ25" s="215" t="s">
        <v>284</v>
      </c>
      <c r="EA25" s="145">
        <v>0</v>
      </c>
      <c r="EB25" s="145">
        <v>0</v>
      </c>
      <c r="EC25" s="145">
        <v>1050</v>
      </c>
      <c r="ED25" s="145">
        <v>3413</v>
      </c>
      <c r="EE25" s="145">
        <v>0</v>
      </c>
      <c r="EF25" s="145">
        <v>0</v>
      </c>
      <c r="EG25" s="145">
        <v>9261</v>
      </c>
      <c r="EH25" s="145">
        <v>0</v>
      </c>
      <c r="EI25" s="145">
        <v>0</v>
      </c>
      <c r="EJ25" s="145">
        <v>1000</v>
      </c>
      <c r="EK25" s="145">
        <v>0</v>
      </c>
      <c r="EL25" s="145">
        <v>0</v>
      </c>
      <c r="EM25" s="145">
        <v>0</v>
      </c>
      <c r="EN25" s="145">
        <v>0</v>
      </c>
      <c r="EO25" s="145">
        <v>0</v>
      </c>
      <c r="EP25" s="145">
        <v>0</v>
      </c>
      <c r="EQ25" s="202">
        <v>63000</v>
      </c>
      <c r="ER25" s="202">
        <v>67500</v>
      </c>
      <c r="ES25" s="202">
        <v>63000</v>
      </c>
      <c r="ET25" s="202">
        <v>67500</v>
      </c>
    </row>
    <row r="26" spans="1:150" ht="22.5" customHeight="1">
      <c r="A26" s="191"/>
      <c r="B26" s="1140"/>
      <c r="C26" s="1146" t="s">
        <v>285</v>
      </c>
      <c r="D26" s="1146"/>
      <c r="E26" s="146">
        <f>SUM(E9:E22)</f>
        <v>1569806</v>
      </c>
      <c r="F26" s="146">
        <f t="shared" ref="F26:P26" si="10">SUM(F9:F22)</f>
        <v>1379474</v>
      </c>
      <c r="G26" s="146">
        <f t="shared" si="10"/>
        <v>605329</v>
      </c>
      <c r="H26" s="146">
        <f t="shared" si="10"/>
        <v>720319</v>
      </c>
      <c r="I26" s="146">
        <f t="shared" si="10"/>
        <v>680029</v>
      </c>
      <c r="J26" s="146">
        <f t="shared" si="10"/>
        <v>984893</v>
      </c>
      <c r="K26" s="146">
        <f t="shared" si="10"/>
        <v>288697</v>
      </c>
      <c r="L26" s="146">
        <f t="shared" si="10"/>
        <v>138662</v>
      </c>
      <c r="M26" s="146">
        <f t="shared" si="10"/>
        <v>1896789</v>
      </c>
      <c r="N26" s="146">
        <f t="shared" si="10"/>
        <v>710971</v>
      </c>
      <c r="O26" s="146">
        <f t="shared" si="10"/>
        <v>666582</v>
      </c>
      <c r="P26" s="146">
        <f t="shared" si="10"/>
        <v>404735</v>
      </c>
      <c r="Q26" s="199"/>
      <c r="R26" s="1140"/>
      <c r="S26" s="1146" t="s">
        <v>285</v>
      </c>
      <c r="T26" s="1146"/>
      <c r="U26" s="146">
        <f t="shared" ref="U26:AF26" si="11">SUM(U9:U22)</f>
        <v>418209</v>
      </c>
      <c r="V26" s="146">
        <f t="shared" si="11"/>
        <v>1542136</v>
      </c>
      <c r="W26" s="146">
        <f t="shared" si="11"/>
        <v>1215781</v>
      </c>
      <c r="X26" s="146">
        <f t="shared" si="11"/>
        <v>1699861</v>
      </c>
      <c r="Y26" s="146">
        <f t="shared" si="11"/>
        <v>278707</v>
      </c>
      <c r="Z26" s="146">
        <f t="shared" si="11"/>
        <v>514518</v>
      </c>
      <c r="AA26" s="146">
        <f t="shared" si="11"/>
        <v>1607098</v>
      </c>
      <c r="AB26" s="146">
        <f t="shared" si="11"/>
        <v>657573</v>
      </c>
      <c r="AC26" s="146">
        <f t="shared" si="11"/>
        <v>456172</v>
      </c>
      <c r="AD26" s="146">
        <f t="shared" si="11"/>
        <v>886189</v>
      </c>
      <c r="AE26" s="146">
        <f t="shared" si="11"/>
        <v>374058</v>
      </c>
      <c r="AF26" s="146">
        <f t="shared" si="11"/>
        <v>150441</v>
      </c>
      <c r="AG26" s="191"/>
      <c r="AH26" s="1140"/>
      <c r="AI26" s="1146" t="s">
        <v>285</v>
      </c>
      <c r="AJ26" s="1146"/>
      <c r="AK26" s="146">
        <f t="shared" ref="AK26:AS26" si="12">SUM(AK9:AK22)</f>
        <v>406068</v>
      </c>
      <c r="AL26" s="146">
        <f t="shared" si="12"/>
        <v>525609</v>
      </c>
      <c r="AM26" s="146">
        <f t="shared" si="12"/>
        <v>352921</v>
      </c>
      <c r="AN26" s="146">
        <f t="shared" si="12"/>
        <v>178574</v>
      </c>
      <c r="AO26" s="146">
        <f t="shared" si="12"/>
        <v>500232</v>
      </c>
      <c r="AP26" s="146">
        <f t="shared" si="12"/>
        <v>301680</v>
      </c>
      <c r="AQ26" s="146">
        <f t="shared" si="12"/>
        <v>151120</v>
      </c>
      <c r="AR26" s="146">
        <f t="shared" si="12"/>
        <v>192385</v>
      </c>
      <c r="AS26" s="146">
        <f t="shared" si="12"/>
        <v>214983</v>
      </c>
      <c r="AT26" s="191"/>
      <c r="AU26" s="1140"/>
      <c r="AV26" s="1146" t="s">
        <v>285</v>
      </c>
      <c r="AW26" s="1146"/>
      <c r="AX26" s="146">
        <f t="shared" ref="AX26:BI26" si="13">SUM(AX9:AX22)</f>
        <v>660374</v>
      </c>
      <c r="AY26" s="146">
        <f t="shared" si="13"/>
        <v>1856719</v>
      </c>
      <c r="AZ26" s="146">
        <f t="shared" si="13"/>
        <v>1348616</v>
      </c>
      <c r="BA26" s="146">
        <f t="shared" si="13"/>
        <v>2517587</v>
      </c>
      <c r="BB26" s="146">
        <f t="shared" si="13"/>
        <v>464297</v>
      </c>
      <c r="BC26" s="146">
        <f t="shared" si="13"/>
        <v>2914242</v>
      </c>
      <c r="BD26" s="146">
        <f t="shared" si="13"/>
        <v>1920230</v>
      </c>
      <c r="BE26" s="146">
        <f t="shared" si="13"/>
        <v>1200370</v>
      </c>
      <c r="BF26" s="146">
        <f t="shared" si="13"/>
        <v>1286688</v>
      </c>
      <c r="BG26" s="146">
        <f t="shared" si="13"/>
        <v>1380981</v>
      </c>
      <c r="BH26" s="146">
        <f t="shared" si="13"/>
        <v>1939209</v>
      </c>
      <c r="BI26" s="146">
        <f t="shared" si="13"/>
        <v>3796914</v>
      </c>
      <c r="BJ26" s="191"/>
      <c r="BK26" s="1140"/>
      <c r="BL26" s="1146" t="s">
        <v>285</v>
      </c>
      <c r="BM26" s="1146"/>
      <c r="BN26" s="146">
        <f t="shared" ref="BN26:BX26" si="14">SUM(BN9:BN22)</f>
        <v>4008543</v>
      </c>
      <c r="BO26" s="146">
        <f t="shared" si="14"/>
        <v>829384</v>
      </c>
      <c r="BP26" s="146">
        <f t="shared" si="14"/>
        <v>984367</v>
      </c>
      <c r="BQ26" s="146">
        <f t="shared" si="14"/>
        <v>988351</v>
      </c>
      <c r="BR26" s="146">
        <f t="shared" si="14"/>
        <v>743021</v>
      </c>
      <c r="BS26" s="146">
        <f t="shared" si="14"/>
        <v>2119452</v>
      </c>
      <c r="BT26" s="146">
        <f t="shared" si="14"/>
        <v>1055117</v>
      </c>
      <c r="BU26" s="146">
        <f t="shared" si="14"/>
        <v>1461834</v>
      </c>
      <c r="BV26" s="146">
        <f t="shared" si="14"/>
        <v>8850851</v>
      </c>
      <c r="BW26" s="146">
        <f t="shared" si="14"/>
        <v>9678455</v>
      </c>
      <c r="BX26" s="146">
        <f t="shared" si="14"/>
        <v>966544</v>
      </c>
      <c r="BY26" s="191"/>
      <c r="BZ26" s="191"/>
      <c r="CA26" s="1140"/>
      <c r="CB26" s="1140"/>
      <c r="CC26" s="214" t="s">
        <v>284</v>
      </c>
      <c r="CD26" s="146">
        <v>31500</v>
      </c>
      <c r="CE26" s="146">
        <v>32130</v>
      </c>
      <c r="CF26" s="146">
        <v>38556</v>
      </c>
      <c r="CG26" s="146">
        <v>46267</v>
      </c>
      <c r="CH26" s="146">
        <v>49455</v>
      </c>
      <c r="CI26" s="146">
        <v>68481</v>
      </c>
      <c r="CJ26" s="146">
        <v>370161</v>
      </c>
      <c r="CK26" s="146">
        <v>0</v>
      </c>
      <c r="CL26" s="146">
        <v>13608</v>
      </c>
      <c r="CM26" s="146">
        <v>0</v>
      </c>
      <c r="CN26" s="146">
        <v>0</v>
      </c>
      <c r="CO26" s="146">
        <v>241669</v>
      </c>
      <c r="CP26" s="191"/>
      <c r="CQ26" s="191"/>
      <c r="CR26" s="1140"/>
      <c r="CS26" s="1140"/>
      <c r="CT26" s="214" t="s">
        <v>284</v>
      </c>
      <c r="CU26" s="146">
        <v>33666</v>
      </c>
      <c r="CV26" s="146">
        <v>139111</v>
      </c>
      <c r="CW26" s="146">
        <v>111448</v>
      </c>
      <c r="CX26" s="146">
        <v>83790</v>
      </c>
      <c r="CY26" s="146">
        <v>33090</v>
      </c>
      <c r="CZ26" s="146">
        <v>349440</v>
      </c>
      <c r="DA26" s="146">
        <v>30555</v>
      </c>
      <c r="DB26" s="146">
        <v>291060</v>
      </c>
      <c r="DE26" s="1153"/>
      <c r="DF26" s="1145" t="s">
        <v>285</v>
      </c>
      <c r="DG26" s="1145"/>
      <c r="DH26" s="99">
        <f t="shared" ref="DH26:DS26" si="15">SUM(DH9:DH22)</f>
        <v>98344</v>
      </c>
      <c r="DI26" s="99">
        <f t="shared" si="15"/>
        <v>142157</v>
      </c>
      <c r="DJ26" s="99">
        <f t="shared" si="15"/>
        <v>68894</v>
      </c>
      <c r="DK26" s="99">
        <f t="shared" si="15"/>
        <v>111225</v>
      </c>
      <c r="DL26" s="99">
        <f t="shared" si="15"/>
        <v>107602</v>
      </c>
      <c r="DM26" s="99">
        <f t="shared" si="15"/>
        <v>117892</v>
      </c>
      <c r="DN26" s="99">
        <f t="shared" si="15"/>
        <v>56076</v>
      </c>
      <c r="DO26" s="99">
        <f t="shared" si="15"/>
        <v>79951</v>
      </c>
      <c r="DP26" s="99">
        <f t="shared" si="15"/>
        <v>126994</v>
      </c>
      <c r="DQ26" s="99">
        <f t="shared" si="15"/>
        <v>46230</v>
      </c>
      <c r="DR26" s="99">
        <f t="shared" si="15"/>
        <v>132185</v>
      </c>
      <c r="DS26" s="99">
        <f t="shared" si="15"/>
        <v>131244</v>
      </c>
      <c r="DT26" s="99">
        <f>SUM(DT9:DT25)</f>
        <v>86246</v>
      </c>
      <c r="DU26" s="99">
        <f>SUM(DU9:DU25)</f>
        <v>90186</v>
      </c>
      <c r="DV26" s="99">
        <f>SUM(DV9:DV25)</f>
        <v>161485</v>
      </c>
      <c r="DX26" s="1153"/>
      <c r="DY26" s="1145" t="s">
        <v>285</v>
      </c>
      <c r="DZ26" s="1145"/>
      <c r="EA26" s="99">
        <f t="shared" ref="EA26:EF26" si="16">SUM(EA9:EA22)</f>
        <v>73342</v>
      </c>
      <c r="EB26" s="99">
        <f t="shared" si="16"/>
        <v>268434</v>
      </c>
      <c r="EC26" s="99">
        <f t="shared" si="16"/>
        <v>25536</v>
      </c>
      <c r="ED26" s="99">
        <f t="shared" si="16"/>
        <v>31891</v>
      </c>
      <c r="EE26" s="99">
        <f t="shared" si="16"/>
        <v>71732</v>
      </c>
      <c r="EF26" s="99">
        <f t="shared" si="16"/>
        <v>79788</v>
      </c>
      <c r="EG26" s="145">
        <v>0</v>
      </c>
      <c r="EH26" s="145">
        <v>0</v>
      </c>
      <c r="EI26" s="145">
        <v>1050</v>
      </c>
      <c r="EJ26" s="145">
        <v>3413</v>
      </c>
      <c r="EK26" s="145">
        <v>0</v>
      </c>
      <c r="EL26" s="145">
        <v>0</v>
      </c>
      <c r="EM26" s="145">
        <v>3360</v>
      </c>
      <c r="EN26" s="145">
        <v>0</v>
      </c>
      <c r="EO26" s="145">
        <v>3360</v>
      </c>
      <c r="EP26" s="145">
        <v>0</v>
      </c>
      <c r="EQ26" s="202">
        <v>52920</v>
      </c>
      <c r="ER26" s="202">
        <v>56700</v>
      </c>
      <c r="ES26" s="202">
        <v>52920</v>
      </c>
      <c r="ET26" s="202">
        <v>56700</v>
      </c>
    </row>
    <row r="27" spans="1:150" ht="23.1" customHeight="1">
      <c r="A27" s="191"/>
      <c r="B27" s="1143" t="s">
        <v>286</v>
      </c>
      <c r="C27" s="1143"/>
      <c r="D27" s="1143"/>
      <c r="E27" s="146">
        <f>E6-E26</f>
        <v>1204894</v>
      </c>
      <c r="F27" s="146">
        <f t="shared" ref="F27:P27" si="17">F6-F26</f>
        <v>1507126</v>
      </c>
      <c r="G27" s="146">
        <f t="shared" si="17"/>
        <v>275271</v>
      </c>
      <c r="H27" s="146">
        <f t="shared" si="17"/>
        <v>684542</v>
      </c>
      <c r="I27" s="146">
        <f t="shared" si="17"/>
        <v>688621</v>
      </c>
      <c r="J27" s="146">
        <f t="shared" si="17"/>
        <v>641807</v>
      </c>
      <c r="K27" s="146">
        <f t="shared" si="17"/>
        <v>92603</v>
      </c>
      <c r="L27" s="146">
        <f t="shared" si="17"/>
        <v>71338</v>
      </c>
      <c r="M27" s="146">
        <f t="shared" si="17"/>
        <v>1199461</v>
      </c>
      <c r="N27" s="146">
        <f t="shared" si="17"/>
        <v>489029</v>
      </c>
      <c r="O27" s="146">
        <f t="shared" si="17"/>
        <v>181398</v>
      </c>
      <c r="P27" s="146">
        <f t="shared" si="17"/>
        <v>429035</v>
      </c>
      <c r="Q27" s="199"/>
      <c r="R27" s="1143" t="s">
        <v>286</v>
      </c>
      <c r="S27" s="1143"/>
      <c r="T27" s="1143"/>
      <c r="U27" s="146">
        <f t="shared" ref="U27:AF27" si="18">U6-U26</f>
        <v>186291</v>
      </c>
      <c r="V27" s="146">
        <f t="shared" si="18"/>
        <v>454784</v>
      </c>
      <c r="W27" s="146">
        <f t="shared" si="18"/>
        <v>1557413</v>
      </c>
      <c r="X27" s="146">
        <f t="shared" si="18"/>
        <v>859917</v>
      </c>
      <c r="Y27" s="146">
        <f t="shared" si="18"/>
        <v>316253</v>
      </c>
      <c r="Z27" s="146">
        <f t="shared" si="18"/>
        <v>366738</v>
      </c>
      <c r="AA27" s="146">
        <f t="shared" si="18"/>
        <v>1441387</v>
      </c>
      <c r="AB27" s="146">
        <f t="shared" si="18"/>
        <v>1215070</v>
      </c>
      <c r="AC27" s="146">
        <f t="shared" si="18"/>
        <v>590118</v>
      </c>
      <c r="AD27" s="146">
        <f t="shared" si="18"/>
        <v>1394686</v>
      </c>
      <c r="AE27" s="146">
        <f t="shared" si="18"/>
        <v>589142</v>
      </c>
      <c r="AF27" s="146">
        <f t="shared" si="18"/>
        <v>149559</v>
      </c>
      <c r="AG27" s="191"/>
      <c r="AH27" s="1143" t="s">
        <v>286</v>
      </c>
      <c r="AI27" s="1143"/>
      <c r="AJ27" s="1143"/>
      <c r="AK27" s="146">
        <f t="shared" ref="AK27:AS27" si="19">AK6-AK26</f>
        <v>577932</v>
      </c>
      <c r="AL27" s="146">
        <f t="shared" si="19"/>
        <v>458391</v>
      </c>
      <c r="AM27" s="146">
        <f t="shared" si="19"/>
        <v>419346</v>
      </c>
      <c r="AN27" s="146">
        <f t="shared" si="19"/>
        <v>221426</v>
      </c>
      <c r="AO27" s="146">
        <f t="shared" si="19"/>
        <v>149768</v>
      </c>
      <c r="AP27" s="146">
        <f t="shared" si="19"/>
        <v>128320</v>
      </c>
      <c r="AQ27" s="146">
        <f t="shared" si="19"/>
        <v>88880</v>
      </c>
      <c r="AR27" s="146">
        <f t="shared" si="19"/>
        <v>307615</v>
      </c>
      <c r="AS27" s="146">
        <f t="shared" si="19"/>
        <v>55017</v>
      </c>
      <c r="AT27" s="191"/>
      <c r="AU27" s="1143" t="s">
        <v>286</v>
      </c>
      <c r="AV27" s="1143"/>
      <c r="AW27" s="1143"/>
      <c r="AX27" s="146">
        <f t="shared" ref="AX27:BI27" si="20">AX6-AX26</f>
        <v>443506</v>
      </c>
      <c r="AY27" s="146">
        <f t="shared" si="20"/>
        <v>183431</v>
      </c>
      <c r="AZ27" s="146">
        <f t="shared" si="20"/>
        <v>1034284</v>
      </c>
      <c r="BA27" s="146">
        <f t="shared" si="20"/>
        <v>682885</v>
      </c>
      <c r="BB27" s="146">
        <f t="shared" si="20"/>
        <v>151428</v>
      </c>
      <c r="BC27" s="146">
        <f t="shared" si="20"/>
        <v>1511618</v>
      </c>
      <c r="BD27" s="146">
        <f t="shared" si="20"/>
        <v>816490</v>
      </c>
      <c r="BE27" s="146">
        <f t="shared" si="20"/>
        <v>464630</v>
      </c>
      <c r="BF27" s="146">
        <f t="shared" si="20"/>
        <v>993312</v>
      </c>
      <c r="BG27" s="146">
        <f t="shared" si="20"/>
        <v>1517019</v>
      </c>
      <c r="BH27" s="146">
        <f t="shared" si="20"/>
        <v>587991</v>
      </c>
      <c r="BI27" s="146">
        <f t="shared" si="20"/>
        <v>3734436</v>
      </c>
      <c r="BJ27" s="191"/>
      <c r="BK27" s="1143" t="s">
        <v>286</v>
      </c>
      <c r="BL27" s="1143"/>
      <c r="BM27" s="1143"/>
      <c r="BN27" s="146">
        <f t="shared" ref="BN27:BX27" si="21">BN6-BN26</f>
        <v>1113947</v>
      </c>
      <c r="BO27" s="146">
        <f t="shared" si="21"/>
        <v>522953</v>
      </c>
      <c r="BP27" s="146">
        <f t="shared" si="21"/>
        <v>579473</v>
      </c>
      <c r="BQ27" s="146">
        <f t="shared" si="21"/>
        <v>505394</v>
      </c>
      <c r="BR27" s="146">
        <f t="shared" si="21"/>
        <v>428869</v>
      </c>
      <c r="BS27" s="146">
        <f t="shared" si="21"/>
        <v>2255473</v>
      </c>
      <c r="BT27" s="146">
        <f t="shared" si="21"/>
        <v>326083</v>
      </c>
      <c r="BU27" s="146">
        <f t="shared" si="21"/>
        <v>516601</v>
      </c>
      <c r="BV27" s="146">
        <f t="shared" si="21"/>
        <v>3161149</v>
      </c>
      <c r="BW27" s="146">
        <f t="shared" si="21"/>
        <v>2333545</v>
      </c>
      <c r="BX27" s="146">
        <f t="shared" si="21"/>
        <v>1638312</v>
      </c>
      <c r="BY27" s="191"/>
      <c r="BZ27" s="191"/>
      <c r="CA27" s="1140"/>
      <c r="CB27" s="1146" t="s">
        <v>285</v>
      </c>
      <c r="CC27" s="1146"/>
      <c r="CD27" s="146">
        <f>SUM(CD9:CD22)</f>
        <v>264937</v>
      </c>
      <c r="CE27" s="146">
        <f t="shared" ref="CE27:CO27" si="22">SUM(CE9:CE22)</f>
        <v>224182</v>
      </c>
      <c r="CF27" s="146">
        <f t="shared" si="22"/>
        <v>321900</v>
      </c>
      <c r="CG27" s="146">
        <f t="shared" si="22"/>
        <v>512336</v>
      </c>
      <c r="CH27" s="146">
        <f t="shared" si="22"/>
        <v>1044736</v>
      </c>
      <c r="CI27" s="146">
        <f t="shared" si="22"/>
        <v>782769</v>
      </c>
      <c r="CJ27" s="146">
        <f t="shared" si="22"/>
        <v>1511546</v>
      </c>
      <c r="CK27" s="146">
        <f t="shared" si="22"/>
        <v>227190</v>
      </c>
      <c r="CL27" s="146">
        <f t="shared" si="22"/>
        <v>170381</v>
      </c>
      <c r="CM27" s="146">
        <f t="shared" si="22"/>
        <v>57852</v>
      </c>
      <c r="CN27" s="146">
        <f t="shared" si="22"/>
        <v>159703</v>
      </c>
      <c r="CO27" s="146">
        <f t="shared" si="22"/>
        <v>605784</v>
      </c>
      <c r="CP27" s="191"/>
      <c r="CQ27" s="191"/>
      <c r="CR27" s="1140"/>
      <c r="CS27" s="1146" t="s">
        <v>285</v>
      </c>
      <c r="CT27" s="1146"/>
      <c r="CU27" s="146">
        <f t="shared" ref="CU27:DB27" si="23">SUM(CU9:CU22)</f>
        <v>464547</v>
      </c>
      <c r="CV27" s="146">
        <f t="shared" si="23"/>
        <v>774516</v>
      </c>
      <c r="CW27" s="146">
        <f t="shared" si="23"/>
        <v>488934</v>
      </c>
      <c r="CX27" s="146">
        <f t="shared" si="23"/>
        <v>1039239</v>
      </c>
      <c r="CY27" s="146">
        <f t="shared" si="23"/>
        <v>451059</v>
      </c>
      <c r="CZ27" s="146">
        <f t="shared" si="23"/>
        <v>1013542</v>
      </c>
      <c r="DA27" s="146">
        <f t="shared" si="23"/>
        <v>484674</v>
      </c>
      <c r="DB27" s="146">
        <f t="shared" si="23"/>
        <v>1427032</v>
      </c>
      <c r="DE27" s="1144" t="s">
        <v>286</v>
      </c>
      <c r="DF27" s="1144"/>
      <c r="DG27" s="1144"/>
      <c r="DH27" s="99">
        <f t="shared" ref="DH27:DS27" si="24">DH6-DH26</f>
        <v>34321</v>
      </c>
      <c r="DI27" s="99">
        <f t="shared" si="24"/>
        <v>61943</v>
      </c>
      <c r="DJ27" s="99">
        <f t="shared" si="24"/>
        <v>73976</v>
      </c>
      <c r="DK27" s="99">
        <f t="shared" si="24"/>
        <v>60303</v>
      </c>
      <c r="DL27" s="99">
        <f t="shared" si="24"/>
        <v>65883</v>
      </c>
      <c r="DM27" s="99">
        <f t="shared" si="24"/>
        <v>25118</v>
      </c>
      <c r="DN27" s="99">
        <f t="shared" si="24"/>
        <v>107364</v>
      </c>
      <c r="DO27" s="99">
        <f t="shared" si="24"/>
        <v>22199</v>
      </c>
      <c r="DP27" s="99">
        <f t="shared" si="24"/>
        <v>36446</v>
      </c>
      <c r="DQ27" s="99">
        <f t="shared" si="24"/>
        <v>76350</v>
      </c>
      <c r="DR27" s="99">
        <f t="shared" si="24"/>
        <v>51505</v>
      </c>
      <c r="DS27" s="99">
        <f t="shared" si="24"/>
        <v>52446</v>
      </c>
      <c r="DT27" s="99">
        <f>DT6-DT26</f>
        <v>77034</v>
      </c>
      <c r="DU27" s="99">
        <f>DU6-DU26</f>
        <v>52824</v>
      </c>
      <c r="DV27" s="99">
        <f>DV6-DV26</f>
        <v>42615</v>
      </c>
      <c r="DX27" s="1144" t="s">
        <v>286</v>
      </c>
      <c r="DY27" s="1144"/>
      <c r="DZ27" s="1144"/>
      <c r="EA27" s="99">
        <f t="shared" ref="EA27:EF27" si="25">EA6-EA26</f>
        <v>49718</v>
      </c>
      <c r="EB27" s="99">
        <f t="shared" si="25"/>
        <v>391566</v>
      </c>
      <c r="EC27" s="99">
        <f t="shared" si="25"/>
        <v>94864</v>
      </c>
      <c r="ED27" s="99">
        <f t="shared" si="25"/>
        <v>48109</v>
      </c>
      <c r="EE27" s="216">
        <f t="shared" si="25"/>
        <v>-71732</v>
      </c>
      <c r="EF27" s="216">
        <f t="shared" si="25"/>
        <v>-79788</v>
      </c>
      <c r="EG27" s="99">
        <f t="shared" ref="EG27:ET27" si="26">SUM(EG9:EG22)</f>
        <v>73342</v>
      </c>
      <c r="EH27" s="99">
        <f t="shared" si="26"/>
        <v>268434</v>
      </c>
      <c r="EI27" s="99">
        <f t="shared" si="26"/>
        <v>25536</v>
      </c>
      <c r="EJ27" s="99">
        <f t="shared" si="26"/>
        <v>31891</v>
      </c>
      <c r="EK27" s="99">
        <f t="shared" si="26"/>
        <v>71732</v>
      </c>
      <c r="EL27" s="99">
        <f t="shared" si="26"/>
        <v>79788</v>
      </c>
      <c r="EM27" s="99">
        <f t="shared" si="26"/>
        <v>104797</v>
      </c>
      <c r="EN27" s="99">
        <f t="shared" si="26"/>
        <v>91672</v>
      </c>
      <c r="EO27" s="99">
        <f t="shared" si="26"/>
        <v>82807</v>
      </c>
      <c r="EP27" s="99">
        <f t="shared" si="26"/>
        <v>73212</v>
      </c>
      <c r="EQ27" s="99">
        <f t="shared" si="26"/>
        <v>413034</v>
      </c>
      <c r="ER27" s="99">
        <f t="shared" si="26"/>
        <v>444273</v>
      </c>
      <c r="ES27" s="99">
        <f t="shared" si="26"/>
        <v>319758</v>
      </c>
      <c r="ET27" s="99">
        <f t="shared" si="26"/>
        <v>350997</v>
      </c>
    </row>
    <row r="28" spans="1:150" ht="23.1" customHeight="1">
      <c r="A28" s="191"/>
      <c r="B28" s="1143" t="s">
        <v>287</v>
      </c>
      <c r="C28" s="1143"/>
      <c r="D28" s="1143"/>
      <c r="E28" s="217">
        <f>E27/E6</f>
        <v>0.43424298122319532</v>
      </c>
      <c r="F28" s="217">
        <f t="shared" ref="F28:P28" si="27">F27/F6</f>
        <v>0.52211113420633271</v>
      </c>
      <c r="G28" s="217">
        <f t="shared" si="27"/>
        <v>0.31259482171246877</v>
      </c>
      <c r="H28" s="217">
        <f t="shared" si="27"/>
        <v>0.48726671179568654</v>
      </c>
      <c r="I28" s="217">
        <f t="shared" si="27"/>
        <v>0.50313885946005188</v>
      </c>
      <c r="J28" s="217">
        <f t="shared" si="27"/>
        <v>0.39454539865986354</v>
      </c>
      <c r="K28" s="217">
        <f t="shared" si="27"/>
        <v>0.24286126409651193</v>
      </c>
      <c r="L28" s="217">
        <f t="shared" si="27"/>
        <v>0.3397047619047619</v>
      </c>
      <c r="M28" s="217">
        <f t="shared" si="27"/>
        <v>0.38739152200242227</v>
      </c>
      <c r="N28" s="217">
        <f t="shared" si="27"/>
        <v>0.40752416666666669</v>
      </c>
      <c r="O28" s="217">
        <f t="shared" si="27"/>
        <v>0.21391778107974244</v>
      </c>
      <c r="P28" s="217">
        <f t="shared" si="27"/>
        <v>0.51457236408122142</v>
      </c>
      <c r="Q28" s="218"/>
      <c r="R28" s="1143" t="s">
        <v>287</v>
      </c>
      <c r="S28" s="1143"/>
      <c r="T28" s="1143"/>
      <c r="U28" s="217">
        <f t="shared" ref="U28:AF28" si="28">U27/U6</f>
        <v>0.30817369727047145</v>
      </c>
      <c r="V28" s="217">
        <f t="shared" si="28"/>
        <v>0.22774272379464375</v>
      </c>
      <c r="W28" s="217">
        <f t="shared" si="28"/>
        <v>0.56159540226900828</v>
      </c>
      <c r="X28" s="217">
        <f t="shared" si="28"/>
        <v>0.33593420991976647</v>
      </c>
      <c r="Y28" s="217">
        <f t="shared" si="28"/>
        <v>0.53155338173994893</v>
      </c>
      <c r="Z28" s="217">
        <f t="shared" si="28"/>
        <v>0.41615376235736268</v>
      </c>
      <c r="AA28" s="217">
        <f t="shared" si="28"/>
        <v>0.47282076178823251</v>
      </c>
      <c r="AB28" s="217">
        <f t="shared" si="28"/>
        <v>0.64885298479208264</v>
      </c>
      <c r="AC28" s="217">
        <f t="shared" si="28"/>
        <v>0.56400997811314257</v>
      </c>
      <c r="AD28" s="217">
        <f t="shared" si="28"/>
        <v>0.61146972105003561</v>
      </c>
      <c r="AE28" s="217">
        <f t="shared" si="28"/>
        <v>0.61165074750830561</v>
      </c>
      <c r="AF28" s="217">
        <f t="shared" si="28"/>
        <v>0.49852999999999997</v>
      </c>
      <c r="AG28" s="191"/>
      <c r="AH28" s="1143" t="s">
        <v>287</v>
      </c>
      <c r="AI28" s="1143"/>
      <c r="AJ28" s="1143"/>
      <c r="AK28" s="217">
        <f t="shared" ref="AK28:AS28" si="29">AK27/AK6</f>
        <v>0.58732926829268295</v>
      </c>
      <c r="AL28" s="217">
        <f t="shared" si="29"/>
        <v>0.46584451219512196</v>
      </c>
      <c r="AM28" s="217">
        <f t="shared" si="29"/>
        <v>0.54300649904760923</v>
      </c>
      <c r="AN28" s="217">
        <f t="shared" si="29"/>
        <v>0.55356499999999997</v>
      </c>
      <c r="AO28" s="217">
        <f t="shared" si="29"/>
        <v>0.23041230769230769</v>
      </c>
      <c r="AP28" s="217">
        <f t="shared" si="29"/>
        <v>0.29841860465116277</v>
      </c>
      <c r="AQ28" s="217">
        <f t="shared" si="29"/>
        <v>0.37033333333333335</v>
      </c>
      <c r="AR28" s="217">
        <f t="shared" si="29"/>
        <v>0.61523000000000005</v>
      </c>
      <c r="AS28" s="217">
        <f t="shared" si="29"/>
        <v>0.20376666666666668</v>
      </c>
      <c r="AT28" s="191"/>
      <c r="AU28" s="1143" t="s">
        <v>287</v>
      </c>
      <c r="AV28" s="1143"/>
      <c r="AW28" s="1143"/>
      <c r="AX28" s="217">
        <f t="shared" ref="AX28:BI28" si="30">AX27/AX6</f>
        <v>0.40177011994057327</v>
      </c>
      <c r="AY28" s="217">
        <f t="shared" si="30"/>
        <v>8.9910545793201485E-2</v>
      </c>
      <c r="AZ28" s="217">
        <f t="shared" si="30"/>
        <v>0.43404423181837259</v>
      </c>
      <c r="BA28" s="217">
        <f t="shared" si="30"/>
        <v>0.21337009041166427</v>
      </c>
      <c r="BB28" s="217">
        <f t="shared" si="30"/>
        <v>0.24593446749766534</v>
      </c>
      <c r="BC28" s="217">
        <f t="shared" si="30"/>
        <v>0.34154220874587088</v>
      </c>
      <c r="BD28" s="217">
        <f t="shared" si="30"/>
        <v>0.29834619544564295</v>
      </c>
      <c r="BE28" s="217">
        <f t="shared" si="30"/>
        <v>0.27905705705705708</v>
      </c>
      <c r="BF28" s="217">
        <f t="shared" si="30"/>
        <v>0.43566315789473686</v>
      </c>
      <c r="BG28" s="217">
        <f t="shared" si="30"/>
        <v>0.52347101449275357</v>
      </c>
      <c r="BH28" s="217">
        <f t="shared" si="30"/>
        <v>0.23266500474833809</v>
      </c>
      <c r="BI28" s="217">
        <f t="shared" si="30"/>
        <v>0.49585213806289707</v>
      </c>
      <c r="BJ28" s="191"/>
      <c r="BK28" s="1143" t="s">
        <v>287</v>
      </c>
      <c r="BL28" s="1143"/>
      <c r="BM28" s="1143"/>
      <c r="BN28" s="217">
        <f t="shared" ref="BN28:BX28" si="31">BN27/BN6</f>
        <v>0.21746201554322214</v>
      </c>
      <c r="BO28" s="217">
        <f t="shared" si="31"/>
        <v>0.38670316644445873</v>
      </c>
      <c r="BP28" s="217">
        <f t="shared" si="31"/>
        <v>0.37054494065889093</v>
      </c>
      <c r="BQ28" s="217">
        <f t="shared" si="31"/>
        <v>0.33834021201744607</v>
      </c>
      <c r="BR28" s="217">
        <f t="shared" si="31"/>
        <v>0.36596352900016216</v>
      </c>
      <c r="BS28" s="217">
        <f t="shared" si="31"/>
        <v>0.51554552363754802</v>
      </c>
      <c r="BT28" s="217">
        <f t="shared" si="31"/>
        <v>0.23608673617144513</v>
      </c>
      <c r="BU28" s="217">
        <f t="shared" si="31"/>
        <v>0.2611159830876425</v>
      </c>
      <c r="BV28" s="217">
        <f t="shared" si="31"/>
        <v>0.26316591741591744</v>
      </c>
      <c r="BW28" s="217">
        <f t="shared" si="31"/>
        <v>0.19426781551781552</v>
      </c>
      <c r="BX28" s="217">
        <f t="shared" si="31"/>
        <v>0.6289453236570467</v>
      </c>
      <c r="BY28" s="191"/>
      <c r="BZ28" s="191"/>
      <c r="CA28" s="1143" t="s">
        <v>286</v>
      </c>
      <c r="CB28" s="1143"/>
      <c r="CC28" s="1143"/>
      <c r="CD28" s="146">
        <f>CD6-CD27</f>
        <v>276663</v>
      </c>
      <c r="CE28" s="146">
        <f t="shared" ref="CE28:CO28" si="32">CE6-CE27</f>
        <v>246818</v>
      </c>
      <c r="CF28" s="146">
        <f t="shared" si="32"/>
        <v>495540</v>
      </c>
      <c r="CG28" s="146">
        <f t="shared" si="32"/>
        <v>417264</v>
      </c>
      <c r="CH28" s="146">
        <f t="shared" si="32"/>
        <v>884164</v>
      </c>
      <c r="CI28" s="146">
        <f t="shared" si="32"/>
        <v>634431</v>
      </c>
      <c r="CJ28" s="146">
        <f t="shared" si="32"/>
        <v>967350</v>
      </c>
      <c r="CK28" s="146">
        <f t="shared" si="32"/>
        <v>406490</v>
      </c>
      <c r="CL28" s="146">
        <f t="shared" si="32"/>
        <v>260469</v>
      </c>
      <c r="CM28" s="146">
        <f t="shared" si="32"/>
        <v>42148</v>
      </c>
      <c r="CN28" s="146">
        <f t="shared" si="32"/>
        <v>247697</v>
      </c>
      <c r="CO28" s="146">
        <f t="shared" si="32"/>
        <v>838601</v>
      </c>
      <c r="CP28" s="191"/>
      <c r="CQ28" s="191"/>
      <c r="CR28" s="1143" t="s">
        <v>286</v>
      </c>
      <c r="CS28" s="1143"/>
      <c r="CT28" s="1143"/>
      <c r="CU28" s="146">
        <f t="shared" ref="CU28:DB28" si="33">CU6-CU27</f>
        <v>604788</v>
      </c>
      <c r="CV28" s="146">
        <f t="shared" si="33"/>
        <v>835924</v>
      </c>
      <c r="CW28" s="146">
        <f t="shared" si="33"/>
        <v>407644</v>
      </c>
      <c r="CX28" s="146">
        <f t="shared" si="33"/>
        <v>664791</v>
      </c>
      <c r="CY28" s="146">
        <f t="shared" si="33"/>
        <v>373941</v>
      </c>
      <c r="CZ28" s="146">
        <f t="shared" si="33"/>
        <v>479958</v>
      </c>
      <c r="DA28" s="146">
        <f t="shared" si="33"/>
        <v>516126</v>
      </c>
      <c r="DB28" s="146">
        <f t="shared" si="33"/>
        <v>959968</v>
      </c>
      <c r="DE28" s="1144" t="s">
        <v>287</v>
      </c>
      <c r="DF28" s="1144"/>
      <c r="DG28" s="1144"/>
      <c r="DH28" s="219">
        <f t="shared" ref="DH28:DS28" si="34">DH27/DH6</f>
        <v>0.25870425507858141</v>
      </c>
      <c r="DI28" s="219">
        <f t="shared" si="34"/>
        <v>0.30349338559529643</v>
      </c>
      <c r="DJ28" s="219">
        <f t="shared" si="34"/>
        <v>0.51778539931406176</v>
      </c>
      <c r="DK28" s="219">
        <f t="shared" si="34"/>
        <v>0.35156359311599272</v>
      </c>
      <c r="DL28" s="219">
        <f t="shared" si="34"/>
        <v>0.3797619390725423</v>
      </c>
      <c r="DM28" s="219">
        <f t="shared" si="34"/>
        <v>0.17563806726802322</v>
      </c>
      <c r="DN28" s="219">
        <f t="shared" si="34"/>
        <v>0.65690161527165936</v>
      </c>
      <c r="DO28" s="219">
        <f t="shared" si="34"/>
        <v>0.21731767009300049</v>
      </c>
      <c r="DP28" s="219">
        <f t="shared" si="34"/>
        <v>0.22299314733235437</v>
      </c>
      <c r="DQ28" s="219">
        <f t="shared" si="34"/>
        <v>0.62285854136074403</v>
      </c>
      <c r="DR28" s="219">
        <f t="shared" si="34"/>
        <v>0.28039087593227718</v>
      </c>
      <c r="DS28" s="219">
        <f t="shared" si="34"/>
        <v>0.28551363710599381</v>
      </c>
      <c r="DT28" s="219">
        <f>DT27/DT6</f>
        <v>0.47179078882900538</v>
      </c>
      <c r="DU28" s="219">
        <f>DU27/DU6</f>
        <v>0.36937277113488565</v>
      </c>
      <c r="DV28" s="219">
        <f>DV27/DV6</f>
        <v>0.20879470847623713</v>
      </c>
      <c r="DX28" s="1144" t="s">
        <v>287</v>
      </c>
      <c r="DY28" s="1144"/>
      <c r="DZ28" s="1144"/>
      <c r="EA28" s="219">
        <f>EA27/EA6</f>
        <v>0.40401430196652038</v>
      </c>
      <c r="EB28" s="219">
        <f>EB27/EB6</f>
        <v>0.59328181818181813</v>
      </c>
      <c r="EC28" s="219">
        <f>EC27/EC6</f>
        <v>0.78790697674418608</v>
      </c>
      <c r="ED28" s="219">
        <f>ED27/ED6</f>
        <v>0.60136250000000002</v>
      </c>
      <c r="EE28" s="219"/>
      <c r="EF28" s="219"/>
      <c r="EG28" s="99">
        <f t="shared" ref="EG28:ET28" si="35">EG6-EG27</f>
        <v>49718</v>
      </c>
      <c r="EH28" s="99">
        <f t="shared" si="35"/>
        <v>391566</v>
      </c>
      <c r="EI28" s="99">
        <f t="shared" si="35"/>
        <v>94864</v>
      </c>
      <c r="EJ28" s="99">
        <f t="shared" si="35"/>
        <v>48109</v>
      </c>
      <c r="EK28" s="216">
        <f t="shared" si="35"/>
        <v>-71732</v>
      </c>
      <c r="EL28" s="216">
        <f t="shared" si="35"/>
        <v>-79788</v>
      </c>
      <c r="EM28" s="99">
        <f t="shared" si="35"/>
        <v>55203</v>
      </c>
      <c r="EN28" s="99">
        <f t="shared" si="35"/>
        <v>48328</v>
      </c>
      <c r="EO28" s="99">
        <f t="shared" si="35"/>
        <v>77193</v>
      </c>
      <c r="EP28" s="99">
        <f t="shared" si="35"/>
        <v>66788</v>
      </c>
      <c r="EQ28" s="99">
        <f t="shared" si="35"/>
        <v>96566</v>
      </c>
      <c r="ER28" s="99">
        <f t="shared" si="35"/>
        <v>118227</v>
      </c>
      <c r="ES28" s="99">
        <f t="shared" si="35"/>
        <v>189842</v>
      </c>
      <c r="ET28" s="99">
        <f t="shared" si="35"/>
        <v>211503</v>
      </c>
    </row>
    <row r="29" spans="1:150" ht="23.1" customHeight="1">
      <c r="A29" s="191"/>
      <c r="B29" s="1140" t="s">
        <v>288</v>
      </c>
      <c r="C29" s="1143" t="s">
        <v>289</v>
      </c>
      <c r="D29" s="1143"/>
      <c r="E29" s="220">
        <v>1090.2</v>
      </c>
      <c r="F29" s="221">
        <v>1556</v>
      </c>
      <c r="G29" s="220">
        <v>546</v>
      </c>
      <c r="H29" s="220">
        <v>1185</v>
      </c>
      <c r="I29" s="220">
        <v>822.5</v>
      </c>
      <c r="J29" s="220">
        <v>350.5</v>
      </c>
      <c r="K29" s="220">
        <v>386.5</v>
      </c>
      <c r="L29" s="220">
        <v>135.80000000000001</v>
      </c>
      <c r="M29" s="220">
        <v>1720.4</v>
      </c>
      <c r="N29" s="220">
        <v>293.5</v>
      </c>
      <c r="O29" s="220">
        <v>396.5</v>
      </c>
      <c r="P29" s="220">
        <v>357</v>
      </c>
      <c r="Q29" s="199"/>
      <c r="R29" s="1140" t="s">
        <v>288</v>
      </c>
      <c r="S29" s="1143" t="s">
        <v>289</v>
      </c>
      <c r="T29" s="1143"/>
      <c r="U29" s="220">
        <v>66</v>
      </c>
      <c r="V29" s="220">
        <v>247.6</v>
      </c>
      <c r="W29" s="220">
        <v>1302</v>
      </c>
      <c r="X29" s="220">
        <v>755.4</v>
      </c>
      <c r="Y29" s="220">
        <v>334</v>
      </c>
      <c r="Z29" s="220">
        <v>207.8</v>
      </c>
      <c r="AA29" s="220">
        <v>1065</v>
      </c>
      <c r="AB29" s="220">
        <v>283.25</v>
      </c>
      <c r="AC29" s="220">
        <v>314.60000000000002</v>
      </c>
      <c r="AD29" s="220">
        <v>1555.5</v>
      </c>
      <c r="AE29" s="220">
        <v>162.19999999999999</v>
      </c>
      <c r="AF29" s="220">
        <v>112.5</v>
      </c>
      <c r="AG29" s="191"/>
      <c r="AH29" s="1140" t="s">
        <v>288</v>
      </c>
      <c r="AI29" s="1143" t="s">
        <v>289</v>
      </c>
      <c r="AJ29" s="1143"/>
      <c r="AK29" s="220">
        <v>193.7</v>
      </c>
      <c r="AL29" s="220">
        <v>336.6</v>
      </c>
      <c r="AM29" s="220">
        <v>191.7</v>
      </c>
      <c r="AN29" s="220">
        <v>212</v>
      </c>
      <c r="AO29" s="220">
        <v>263.39999999999998</v>
      </c>
      <c r="AP29" s="220">
        <v>268.5</v>
      </c>
      <c r="AQ29" s="220">
        <v>195.5</v>
      </c>
      <c r="AR29" s="220">
        <v>283</v>
      </c>
      <c r="AS29" s="220">
        <v>19.2</v>
      </c>
      <c r="AT29" s="191"/>
      <c r="AU29" s="1140" t="s">
        <v>288</v>
      </c>
      <c r="AV29" s="1141" t="s">
        <v>289</v>
      </c>
      <c r="AW29" s="1142"/>
      <c r="AX29" s="222">
        <v>546.9</v>
      </c>
      <c r="AY29" s="222">
        <v>172.8</v>
      </c>
      <c r="AZ29" s="222">
        <v>573.6</v>
      </c>
      <c r="BA29" s="222">
        <v>227</v>
      </c>
      <c r="BB29" s="222">
        <v>254.7</v>
      </c>
      <c r="BC29" s="222">
        <v>1224.5999999999999</v>
      </c>
      <c r="BD29" s="222">
        <v>738.7</v>
      </c>
      <c r="BE29" s="222">
        <v>536</v>
      </c>
      <c r="BF29" s="222">
        <v>890.2</v>
      </c>
      <c r="BG29" s="222">
        <v>994.4</v>
      </c>
      <c r="BH29" s="222">
        <v>736.8</v>
      </c>
      <c r="BI29" s="222">
        <v>1598.5</v>
      </c>
      <c r="BJ29" s="191"/>
      <c r="BK29" s="1140" t="s">
        <v>288</v>
      </c>
      <c r="BL29" s="1143" t="s">
        <v>289</v>
      </c>
      <c r="BM29" s="1143"/>
      <c r="BN29" s="222">
        <v>1530</v>
      </c>
      <c r="BO29" s="222">
        <v>1011</v>
      </c>
      <c r="BP29" s="222">
        <v>591.4</v>
      </c>
      <c r="BQ29" s="222">
        <v>820.4</v>
      </c>
      <c r="BR29" s="222">
        <v>514.79999999999995</v>
      </c>
      <c r="BS29" s="222">
        <v>840</v>
      </c>
      <c r="BT29" s="222">
        <v>136</v>
      </c>
      <c r="BU29" s="222">
        <v>745</v>
      </c>
      <c r="BV29" s="222">
        <v>2268</v>
      </c>
      <c r="BW29" s="222">
        <v>1398</v>
      </c>
      <c r="BX29" s="222">
        <v>2356.5</v>
      </c>
      <c r="BY29" s="191"/>
      <c r="BZ29" s="191"/>
      <c r="CA29" s="1143" t="s">
        <v>287</v>
      </c>
      <c r="CB29" s="1143"/>
      <c r="CC29" s="1143"/>
      <c r="CD29" s="217">
        <f>CD28/CD6</f>
        <v>0.51082533234859673</v>
      </c>
      <c r="CE29" s="217">
        <f t="shared" ref="CE29:CO29" si="36">CE28/CE6</f>
        <v>0.52402972399150738</v>
      </c>
      <c r="CF29" s="217">
        <f t="shared" si="36"/>
        <v>0.60620963006459194</v>
      </c>
      <c r="CG29" s="217">
        <f t="shared" si="36"/>
        <v>0.44886402753872634</v>
      </c>
      <c r="CH29" s="217">
        <f t="shared" si="36"/>
        <v>0.45837731349473793</v>
      </c>
      <c r="CI29" s="217">
        <f t="shared" si="36"/>
        <v>0.44766511430990685</v>
      </c>
      <c r="CJ29" s="217">
        <f t="shared" si="36"/>
        <v>0.39023420103142692</v>
      </c>
      <c r="CK29" s="217">
        <f t="shared" si="36"/>
        <v>0.64147519252619623</v>
      </c>
      <c r="CL29" s="217">
        <f t="shared" si="36"/>
        <v>0.60454682604154575</v>
      </c>
      <c r="CM29" s="217">
        <f t="shared" si="36"/>
        <v>0.42148000000000002</v>
      </c>
      <c r="CN29" s="217">
        <f t="shared" si="36"/>
        <v>0.60799459990181637</v>
      </c>
      <c r="CO29" s="217">
        <f t="shared" si="36"/>
        <v>0.58059381674553534</v>
      </c>
      <c r="CP29" s="191"/>
      <c r="CQ29" s="191"/>
      <c r="CR29" s="1143" t="s">
        <v>287</v>
      </c>
      <c r="CS29" s="1143"/>
      <c r="CT29" s="1143"/>
      <c r="CU29" s="217">
        <f t="shared" ref="CU29:DB29" si="37">CU28/CU6</f>
        <v>0.56557393146207691</v>
      </c>
      <c r="CV29" s="217">
        <f t="shared" si="37"/>
        <v>0.51906559697970744</v>
      </c>
      <c r="CW29" s="217">
        <f t="shared" si="37"/>
        <v>0.45466652092734822</v>
      </c>
      <c r="CX29" s="217">
        <f t="shared" si="37"/>
        <v>0.39012869491734298</v>
      </c>
      <c r="CY29" s="217">
        <f t="shared" si="37"/>
        <v>0.45326181818181815</v>
      </c>
      <c r="CZ29" s="217">
        <f t="shared" si="37"/>
        <v>0.32136457984599931</v>
      </c>
      <c r="DA29" s="217">
        <f t="shared" si="37"/>
        <v>0.51571342925659469</v>
      </c>
      <c r="DB29" s="217">
        <f t="shared" si="37"/>
        <v>0.4021650607457059</v>
      </c>
      <c r="DE29" s="1139" t="s">
        <v>288</v>
      </c>
      <c r="DF29" s="1141" t="s">
        <v>289</v>
      </c>
      <c r="DG29" s="1142"/>
      <c r="DH29" s="141">
        <v>69</v>
      </c>
      <c r="DI29" s="141">
        <v>100</v>
      </c>
      <c r="DJ29" s="141">
        <v>37</v>
      </c>
      <c r="DK29" s="141">
        <v>57.5</v>
      </c>
      <c r="DL29" s="141">
        <v>157.5</v>
      </c>
      <c r="DM29" s="141">
        <v>102.5</v>
      </c>
      <c r="DN29" s="141">
        <v>93.5</v>
      </c>
      <c r="DO29" s="141">
        <v>20.100000000000001</v>
      </c>
      <c r="DP29" s="141">
        <v>20.8</v>
      </c>
      <c r="DQ29" s="141">
        <v>5.05</v>
      </c>
      <c r="DR29" s="141">
        <v>34</v>
      </c>
      <c r="DS29" s="141">
        <v>70</v>
      </c>
      <c r="DT29" s="141">
        <v>55</v>
      </c>
      <c r="DU29" s="141">
        <v>15.84</v>
      </c>
      <c r="DV29" s="141">
        <v>18.920000000000002</v>
      </c>
      <c r="DX29" s="1139" t="s">
        <v>288</v>
      </c>
      <c r="DY29" s="1141" t="s">
        <v>289</v>
      </c>
      <c r="DZ29" s="1142"/>
      <c r="EA29" s="223">
        <v>34</v>
      </c>
      <c r="EB29" s="223">
        <v>578.5</v>
      </c>
      <c r="EC29" s="223">
        <v>89.5</v>
      </c>
      <c r="ED29" s="223">
        <v>30.53</v>
      </c>
      <c r="EE29" s="223">
        <v>8.6999999999999993</v>
      </c>
      <c r="EF29" s="223">
        <v>8.6999999999999993</v>
      </c>
      <c r="EG29" s="219">
        <f>EG28/EG6</f>
        <v>0.40401430196652038</v>
      </c>
      <c r="EH29" s="219">
        <f>EH28/EH6</f>
        <v>0.59328181818181813</v>
      </c>
      <c r="EI29" s="219">
        <f>EI28/EI6</f>
        <v>0.78790697674418608</v>
      </c>
      <c r="EJ29" s="219">
        <f>EJ28/EJ6</f>
        <v>0.60136250000000002</v>
      </c>
      <c r="EK29" s="219"/>
      <c r="EL29" s="219"/>
      <c r="EM29" s="219">
        <f t="shared" ref="EM29:ET29" si="38">EM28/EM6</f>
        <v>0.34501874999999999</v>
      </c>
      <c r="EN29" s="219">
        <f t="shared" si="38"/>
        <v>0.34520000000000001</v>
      </c>
      <c r="EO29" s="219">
        <f t="shared" si="38"/>
        <v>0.48245624999999998</v>
      </c>
      <c r="EP29" s="219">
        <f t="shared" si="38"/>
        <v>0.47705714285714285</v>
      </c>
      <c r="EQ29" s="219">
        <f t="shared" si="38"/>
        <v>0.18949372056514913</v>
      </c>
      <c r="ER29" s="219">
        <f t="shared" si="38"/>
        <v>0.21018133333333333</v>
      </c>
      <c r="ES29" s="219">
        <f t="shared" si="38"/>
        <v>0.37253139717425432</v>
      </c>
      <c r="ET29" s="219">
        <f t="shared" si="38"/>
        <v>0.37600533333333336</v>
      </c>
    </row>
    <row r="30" spans="1:150" ht="23.1" customHeight="1">
      <c r="A30" s="191"/>
      <c r="B30" s="1140"/>
      <c r="C30" s="1143" t="s">
        <v>290</v>
      </c>
      <c r="D30" s="1143"/>
      <c r="E30" s="220">
        <v>0</v>
      </c>
      <c r="F30" s="221">
        <v>0</v>
      </c>
      <c r="G30" s="220">
        <v>0</v>
      </c>
      <c r="H30" s="220">
        <v>0</v>
      </c>
      <c r="I30" s="220">
        <v>0</v>
      </c>
      <c r="J30" s="221">
        <v>0</v>
      </c>
      <c r="K30" s="221">
        <v>0</v>
      </c>
      <c r="L30" s="220">
        <v>0</v>
      </c>
      <c r="M30" s="221">
        <v>0</v>
      </c>
      <c r="N30" s="220">
        <v>0</v>
      </c>
      <c r="O30" s="221">
        <v>0</v>
      </c>
      <c r="P30" s="221">
        <v>0</v>
      </c>
      <c r="Q30" s="199"/>
      <c r="R30" s="1140"/>
      <c r="S30" s="1143" t="s">
        <v>290</v>
      </c>
      <c r="T30" s="1143"/>
      <c r="U30" s="220">
        <v>0</v>
      </c>
      <c r="V30" s="220">
        <v>0</v>
      </c>
      <c r="W30" s="220">
        <v>0</v>
      </c>
      <c r="X30" s="220">
        <v>0</v>
      </c>
      <c r="Y30" s="220">
        <v>0</v>
      </c>
      <c r="Z30" s="220">
        <v>0</v>
      </c>
      <c r="AA30" s="220">
        <v>257.39999999999998</v>
      </c>
      <c r="AB30" s="220">
        <v>0</v>
      </c>
      <c r="AC30" s="220">
        <v>0</v>
      </c>
      <c r="AD30" s="220">
        <v>0</v>
      </c>
      <c r="AE30" s="220">
        <v>0</v>
      </c>
      <c r="AF30" s="221">
        <v>0</v>
      </c>
      <c r="AG30" s="191"/>
      <c r="AH30" s="1140"/>
      <c r="AI30" s="1143" t="s">
        <v>290</v>
      </c>
      <c r="AJ30" s="1143"/>
      <c r="AK30" s="220">
        <v>0</v>
      </c>
      <c r="AL30" s="221">
        <v>0</v>
      </c>
      <c r="AM30" s="221">
        <v>0</v>
      </c>
      <c r="AN30" s="220">
        <v>0</v>
      </c>
      <c r="AO30" s="220">
        <v>0</v>
      </c>
      <c r="AP30" s="220">
        <v>0</v>
      </c>
      <c r="AQ30" s="221">
        <v>0</v>
      </c>
      <c r="AR30" s="220">
        <v>0</v>
      </c>
      <c r="AS30" s="220">
        <v>16.899999999999999</v>
      </c>
      <c r="AT30" s="191"/>
      <c r="AU30" s="1140"/>
      <c r="AV30" s="1143" t="s">
        <v>290</v>
      </c>
      <c r="AW30" s="1143"/>
      <c r="AX30" s="222">
        <v>0</v>
      </c>
      <c r="AY30" s="222">
        <v>0</v>
      </c>
      <c r="AZ30" s="222">
        <v>0</v>
      </c>
      <c r="BA30" s="222">
        <v>11</v>
      </c>
      <c r="BB30" s="222">
        <v>0</v>
      </c>
      <c r="BC30" s="222">
        <v>0</v>
      </c>
      <c r="BD30" s="222">
        <v>0</v>
      </c>
      <c r="BE30" s="222">
        <v>0</v>
      </c>
      <c r="BF30" s="222">
        <v>0</v>
      </c>
      <c r="BG30" s="222">
        <v>0</v>
      </c>
      <c r="BH30" s="222">
        <v>149</v>
      </c>
      <c r="BI30" s="222">
        <v>0</v>
      </c>
      <c r="BJ30" s="191"/>
      <c r="BK30" s="1140"/>
      <c r="BL30" s="1143" t="s">
        <v>290</v>
      </c>
      <c r="BM30" s="1143"/>
      <c r="BN30" s="222">
        <v>0</v>
      </c>
      <c r="BO30" s="222">
        <v>0</v>
      </c>
      <c r="BP30" s="222">
        <v>0</v>
      </c>
      <c r="BQ30" s="222">
        <v>0</v>
      </c>
      <c r="BR30" s="222">
        <v>0</v>
      </c>
      <c r="BS30" s="222">
        <v>720</v>
      </c>
      <c r="BT30" s="222">
        <v>0</v>
      </c>
      <c r="BU30" s="222">
        <v>0</v>
      </c>
      <c r="BV30" s="222">
        <v>0</v>
      </c>
      <c r="BW30" s="222">
        <v>879</v>
      </c>
      <c r="BX30" s="222">
        <v>0</v>
      </c>
      <c r="BY30" s="191"/>
      <c r="BZ30" s="191"/>
      <c r="CA30" s="1140" t="s">
        <v>288</v>
      </c>
      <c r="CB30" s="1141" t="s">
        <v>289</v>
      </c>
      <c r="CC30" s="1142"/>
      <c r="CD30" s="222">
        <v>216.5</v>
      </c>
      <c r="CE30" s="222">
        <v>236</v>
      </c>
      <c r="CF30" s="222">
        <v>254</v>
      </c>
      <c r="CG30" s="222">
        <v>282</v>
      </c>
      <c r="CH30" s="222">
        <v>552.6</v>
      </c>
      <c r="CI30" s="222">
        <v>484.5</v>
      </c>
      <c r="CJ30" s="222">
        <v>479.8</v>
      </c>
      <c r="CK30" s="222">
        <v>130</v>
      </c>
      <c r="CL30" s="222">
        <v>130</v>
      </c>
      <c r="CM30" s="222">
        <v>216</v>
      </c>
      <c r="CN30" s="222">
        <v>301</v>
      </c>
      <c r="CO30" s="222">
        <v>285.10000000000002</v>
      </c>
      <c r="CP30" s="191"/>
      <c r="CQ30" s="191"/>
      <c r="CR30" s="1140" t="s">
        <v>288</v>
      </c>
      <c r="CS30" s="1141" t="s">
        <v>289</v>
      </c>
      <c r="CT30" s="1142"/>
      <c r="CU30" s="222">
        <v>206.5</v>
      </c>
      <c r="CV30" s="222">
        <v>718.3</v>
      </c>
      <c r="CW30" s="222">
        <v>505.3</v>
      </c>
      <c r="CX30" s="222">
        <v>735.6</v>
      </c>
      <c r="CY30" s="222">
        <v>238.5</v>
      </c>
      <c r="CZ30" s="222">
        <v>732</v>
      </c>
      <c r="DA30" s="222">
        <v>593.4</v>
      </c>
      <c r="DB30" s="222">
        <v>510.8</v>
      </c>
      <c r="DE30" s="1139"/>
      <c r="DF30" s="1143" t="s">
        <v>290</v>
      </c>
      <c r="DG30" s="1143"/>
      <c r="DH30" s="141">
        <v>0</v>
      </c>
      <c r="DI30" s="141">
        <v>0</v>
      </c>
      <c r="DJ30" s="141">
        <v>0</v>
      </c>
      <c r="DK30" s="141">
        <v>0</v>
      </c>
      <c r="DL30" s="141">
        <v>0</v>
      </c>
      <c r="DM30" s="141">
        <v>0</v>
      </c>
      <c r="DN30" s="141">
        <v>0</v>
      </c>
      <c r="DO30" s="141">
        <v>0</v>
      </c>
      <c r="DP30" s="141">
        <v>0</v>
      </c>
      <c r="DQ30" s="141">
        <v>0</v>
      </c>
      <c r="DR30" s="141">
        <v>0</v>
      </c>
      <c r="DS30" s="141">
        <v>0</v>
      </c>
      <c r="DT30" s="141">
        <v>0</v>
      </c>
      <c r="DU30" s="141">
        <v>0</v>
      </c>
      <c r="DV30" s="141">
        <v>0</v>
      </c>
      <c r="DX30" s="1139"/>
      <c r="DY30" s="1143" t="s">
        <v>290</v>
      </c>
      <c r="DZ30" s="1143"/>
      <c r="EA30" s="223">
        <v>0</v>
      </c>
      <c r="EB30" s="223">
        <v>0</v>
      </c>
      <c r="EC30" s="223">
        <v>0</v>
      </c>
      <c r="ED30" s="223">
        <v>0</v>
      </c>
      <c r="EE30" s="223">
        <v>0</v>
      </c>
      <c r="EF30" s="223">
        <v>0</v>
      </c>
      <c r="EG30" s="223">
        <v>34</v>
      </c>
      <c r="EH30" s="223">
        <v>578.5</v>
      </c>
      <c r="EI30" s="223">
        <v>89.5</v>
      </c>
      <c r="EJ30" s="223">
        <v>30.53</v>
      </c>
      <c r="EK30" s="223">
        <v>8.6999999999999993</v>
      </c>
      <c r="EL30" s="223">
        <v>8.6999999999999993</v>
      </c>
      <c r="EM30" s="145">
        <v>191</v>
      </c>
      <c r="EN30" s="141">
        <v>162.80000000000001</v>
      </c>
      <c r="EO30" s="141">
        <v>62.5</v>
      </c>
      <c r="EP30" s="145">
        <v>35</v>
      </c>
      <c r="EQ30" s="224">
        <v>283</v>
      </c>
      <c r="ER30" s="224">
        <v>203</v>
      </c>
      <c r="ES30" s="224">
        <v>323.5</v>
      </c>
      <c r="ET30" s="224">
        <v>243.5</v>
      </c>
    </row>
    <row r="31" spans="1:150" ht="23.1" customHeight="1">
      <c r="A31" s="191"/>
      <c r="B31" s="1140"/>
      <c r="C31" s="1143" t="s">
        <v>291</v>
      </c>
      <c r="D31" s="1143"/>
      <c r="E31" s="220">
        <f t="shared" ref="E31:P31" si="39">SUM(E29:E30)</f>
        <v>1090.2</v>
      </c>
      <c r="F31" s="220">
        <f t="shared" si="39"/>
        <v>1556</v>
      </c>
      <c r="G31" s="220">
        <f t="shared" si="39"/>
        <v>546</v>
      </c>
      <c r="H31" s="220">
        <f t="shared" si="39"/>
        <v>1185</v>
      </c>
      <c r="I31" s="220">
        <f t="shared" si="39"/>
        <v>822.5</v>
      </c>
      <c r="J31" s="220">
        <f t="shared" si="39"/>
        <v>350.5</v>
      </c>
      <c r="K31" s="220">
        <f t="shared" si="39"/>
        <v>386.5</v>
      </c>
      <c r="L31" s="220">
        <f t="shared" si="39"/>
        <v>135.80000000000001</v>
      </c>
      <c r="M31" s="220">
        <f t="shared" si="39"/>
        <v>1720.4</v>
      </c>
      <c r="N31" s="220">
        <f t="shared" si="39"/>
        <v>293.5</v>
      </c>
      <c r="O31" s="220">
        <f t="shared" si="39"/>
        <v>396.5</v>
      </c>
      <c r="P31" s="220">
        <f t="shared" si="39"/>
        <v>357</v>
      </c>
      <c r="Q31" s="199"/>
      <c r="R31" s="1140"/>
      <c r="S31" s="1143" t="s">
        <v>291</v>
      </c>
      <c r="T31" s="1143"/>
      <c r="U31" s="220">
        <f t="shared" ref="U31:AF31" si="40">SUM(U29:U30)</f>
        <v>66</v>
      </c>
      <c r="V31" s="220">
        <f t="shared" si="40"/>
        <v>247.6</v>
      </c>
      <c r="W31" s="220">
        <f t="shared" si="40"/>
        <v>1302</v>
      </c>
      <c r="X31" s="220">
        <f t="shared" si="40"/>
        <v>755.4</v>
      </c>
      <c r="Y31" s="220">
        <f t="shared" si="40"/>
        <v>334</v>
      </c>
      <c r="Z31" s="220">
        <f t="shared" si="40"/>
        <v>207.8</v>
      </c>
      <c r="AA31" s="220">
        <f t="shared" si="40"/>
        <v>1322.4</v>
      </c>
      <c r="AB31" s="220">
        <f t="shared" si="40"/>
        <v>283.25</v>
      </c>
      <c r="AC31" s="220">
        <f t="shared" si="40"/>
        <v>314.60000000000002</v>
      </c>
      <c r="AD31" s="220">
        <f t="shared" si="40"/>
        <v>1555.5</v>
      </c>
      <c r="AE31" s="220">
        <f t="shared" si="40"/>
        <v>162.19999999999999</v>
      </c>
      <c r="AF31" s="220">
        <f t="shared" si="40"/>
        <v>112.5</v>
      </c>
      <c r="AG31" s="191"/>
      <c r="AH31" s="1140"/>
      <c r="AI31" s="1143" t="s">
        <v>291</v>
      </c>
      <c r="AJ31" s="1143"/>
      <c r="AK31" s="220">
        <f t="shared" ref="AK31:AS31" si="41">SUM(AK29:AK30)</f>
        <v>193.7</v>
      </c>
      <c r="AL31" s="220">
        <f t="shared" si="41"/>
        <v>336.6</v>
      </c>
      <c r="AM31" s="220">
        <f t="shared" si="41"/>
        <v>191.7</v>
      </c>
      <c r="AN31" s="220">
        <f t="shared" si="41"/>
        <v>212</v>
      </c>
      <c r="AO31" s="220">
        <f t="shared" si="41"/>
        <v>263.39999999999998</v>
      </c>
      <c r="AP31" s="220">
        <f t="shared" si="41"/>
        <v>268.5</v>
      </c>
      <c r="AQ31" s="220">
        <f t="shared" si="41"/>
        <v>195.5</v>
      </c>
      <c r="AR31" s="220">
        <f t="shared" si="41"/>
        <v>283</v>
      </c>
      <c r="AS31" s="220">
        <f t="shared" si="41"/>
        <v>36.099999999999994</v>
      </c>
      <c r="AT31" s="191"/>
      <c r="AU31" s="1140"/>
      <c r="AV31" s="1143" t="s">
        <v>291</v>
      </c>
      <c r="AW31" s="1143"/>
      <c r="AX31" s="222">
        <f t="shared" ref="AX31:BI31" si="42">SUM(AX29:AX30)</f>
        <v>546.9</v>
      </c>
      <c r="AY31" s="222">
        <f t="shared" si="42"/>
        <v>172.8</v>
      </c>
      <c r="AZ31" s="222">
        <f t="shared" si="42"/>
        <v>573.6</v>
      </c>
      <c r="BA31" s="222">
        <f t="shared" si="42"/>
        <v>238</v>
      </c>
      <c r="BB31" s="222">
        <f t="shared" si="42"/>
        <v>254.7</v>
      </c>
      <c r="BC31" s="222">
        <f t="shared" si="42"/>
        <v>1224.5999999999999</v>
      </c>
      <c r="BD31" s="222">
        <f t="shared" si="42"/>
        <v>738.7</v>
      </c>
      <c r="BE31" s="222">
        <f t="shared" si="42"/>
        <v>536</v>
      </c>
      <c r="BF31" s="222">
        <f t="shared" si="42"/>
        <v>890.2</v>
      </c>
      <c r="BG31" s="222">
        <f t="shared" si="42"/>
        <v>994.4</v>
      </c>
      <c r="BH31" s="222">
        <f t="shared" si="42"/>
        <v>885.8</v>
      </c>
      <c r="BI31" s="222">
        <f t="shared" si="42"/>
        <v>1598.5</v>
      </c>
      <c r="BJ31" s="191"/>
      <c r="BK31" s="1140"/>
      <c r="BL31" s="1143" t="s">
        <v>291</v>
      </c>
      <c r="BM31" s="1143"/>
      <c r="BN31" s="222">
        <f t="shared" ref="BN31:BX31" si="43">SUM(BN29:BN30)</f>
        <v>1530</v>
      </c>
      <c r="BO31" s="222">
        <f t="shared" si="43"/>
        <v>1011</v>
      </c>
      <c r="BP31" s="222">
        <f t="shared" si="43"/>
        <v>591.4</v>
      </c>
      <c r="BQ31" s="222">
        <f t="shared" si="43"/>
        <v>820.4</v>
      </c>
      <c r="BR31" s="222">
        <f t="shared" si="43"/>
        <v>514.79999999999995</v>
      </c>
      <c r="BS31" s="222">
        <f t="shared" si="43"/>
        <v>1560</v>
      </c>
      <c r="BT31" s="222">
        <f t="shared" si="43"/>
        <v>136</v>
      </c>
      <c r="BU31" s="222">
        <f t="shared" si="43"/>
        <v>745</v>
      </c>
      <c r="BV31" s="222">
        <f t="shared" si="43"/>
        <v>2268</v>
      </c>
      <c r="BW31" s="222">
        <f t="shared" si="43"/>
        <v>2277</v>
      </c>
      <c r="BX31" s="222">
        <f t="shared" si="43"/>
        <v>2356.5</v>
      </c>
      <c r="BY31" s="191"/>
      <c r="BZ31" s="191"/>
      <c r="CA31" s="1140"/>
      <c r="CB31" s="1143" t="s">
        <v>290</v>
      </c>
      <c r="CC31" s="1143"/>
      <c r="CD31" s="222">
        <v>0</v>
      </c>
      <c r="CE31" s="222">
        <v>0</v>
      </c>
      <c r="CF31" s="222">
        <v>0</v>
      </c>
      <c r="CG31" s="222">
        <v>0</v>
      </c>
      <c r="CH31" s="222">
        <v>0</v>
      </c>
      <c r="CI31" s="222">
        <v>0</v>
      </c>
      <c r="CJ31" s="222">
        <v>0</v>
      </c>
      <c r="CK31" s="222">
        <v>0</v>
      </c>
      <c r="CL31" s="222">
        <v>0</v>
      </c>
      <c r="CM31" s="222">
        <v>0</v>
      </c>
      <c r="CN31" s="222">
        <v>0</v>
      </c>
      <c r="CO31" s="222">
        <v>0</v>
      </c>
      <c r="CP31" s="191"/>
      <c r="CQ31" s="191"/>
      <c r="CR31" s="1140"/>
      <c r="CS31" s="1143" t="s">
        <v>290</v>
      </c>
      <c r="CT31" s="1143"/>
      <c r="CU31" s="222">
        <v>0</v>
      </c>
      <c r="CV31" s="222">
        <v>0</v>
      </c>
      <c r="CW31" s="222">
        <v>0</v>
      </c>
      <c r="CX31" s="222">
        <v>0</v>
      </c>
      <c r="CY31" s="222">
        <v>0</v>
      </c>
      <c r="CZ31" s="222">
        <v>0</v>
      </c>
      <c r="DA31" s="222">
        <v>0</v>
      </c>
      <c r="DB31" s="222">
        <v>0</v>
      </c>
      <c r="DE31" s="1139"/>
      <c r="DF31" s="1143" t="s">
        <v>291</v>
      </c>
      <c r="DG31" s="1143"/>
      <c r="DH31" s="225">
        <f t="shared" ref="DH31:DS31" si="44">SUM(DH29:DH30)</f>
        <v>69</v>
      </c>
      <c r="DI31" s="225">
        <f t="shared" si="44"/>
        <v>100</v>
      </c>
      <c r="DJ31" s="225">
        <f t="shared" si="44"/>
        <v>37</v>
      </c>
      <c r="DK31" s="225">
        <f t="shared" si="44"/>
        <v>57.5</v>
      </c>
      <c r="DL31" s="225">
        <f t="shared" si="44"/>
        <v>157.5</v>
      </c>
      <c r="DM31" s="225">
        <f t="shared" si="44"/>
        <v>102.5</v>
      </c>
      <c r="DN31" s="225">
        <f t="shared" si="44"/>
        <v>93.5</v>
      </c>
      <c r="DO31" s="225">
        <f t="shared" si="44"/>
        <v>20.100000000000001</v>
      </c>
      <c r="DP31" s="225">
        <f t="shared" si="44"/>
        <v>20.8</v>
      </c>
      <c r="DQ31" s="225">
        <f t="shared" si="44"/>
        <v>5.05</v>
      </c>
      <c r="DR31" s="225">
        <f t="shared" si="44"/>
        <v>34</v>
      </c>
      <c r="DS31" s="225">
        <f t="shared" si="44"/>
        <v>70</v>
      </c>
      <c r="DT31" s="225">
        <f>SUM(DT29:DT30)</f>
        <v>55</v>
      </c>
      <c r="DU31" s="225">
        <f>SUM(DU29:DU30)</f>
        <v>15.84</v>
      </c>
      <c r="DV31" s="225">
        <f>SUM(DV29:DV30)</f>
        <v>18.920000000000002</v>
      </c>
      <c r="DX31" s="1139"/>
      <c r="DY31" s="1143" t="s">
        <v>291</v>
      </c>
      <c r="DZ31" s="1143"/>
      <c r="EA31" s="226">
        <f t="shared" ref="EA31:EF31" si="45">SUM(EA29:EA30)</f>
        <v>34</v>
      </c>
      <c r="EB31" s="226">
        <f t="shared" si="45"/>
        <v>578.5</v>
      </c>
      <c r="EC31" s="226">
        <f t="shared" si="45"/>
        <v>89.5</v>
      </c>
      <c r="ED31" s="226">
        <f t="shared" si="45"/>
        <v>30.53</v>
      </c>
      <c r="EE31" s="226">
        <f t="shared" si="45"/>
        <v>8.6999999999999993</v>
      </c>
      <c r="EF31" s="226">
        <f t="shared" si="45"/>
        <v>8.6999999999999993</v>
      </c>
      <c r="EG31" s="223">
        <v>0</v>
      </c>
      <c r="EH31" s="223">
        <v>0</v>
      </c>
      <c r="EI31" s="223">
        <v>0</v>
      </c>
      <c r="EJ31" s="223">
        <v>0</v>
      </c>
      <c r="EK31" s="223">
        <v>0</v>
      </c>
      <c r="EL31" s="223">
        <v>0</v>
      </c>
      <c r="EM31" s="145">
        <v>0</v>
      </c>
      <c r="EN31" s="145">
        <v>0</v>
      </c>
      <c r="EO31" s="145">
        <v>0</v>
      </c>
      <c r="EP31" s="145">
        <v>0</v>
      </c>
      <c r="EQ31" s="202">
        <v>0</v>
      </c>
      <c r="ER31" s="202">
        <v>0</v>
      </c>
      <c r="ES31" s="202">
        <v>0</v>
      </c>
      <c r="ET31" s="202">
        <v>0</v>
      </c>
    </row>
    <row r="32" spans="1:150">
      <c r="A32" s="191"/>
      <c r="B32" s="191"/>
      <c r="C32" s="191"/>
      <c r="D32" s="191"/>
      <c r="E32" s="227"/>
      <c r="F32" s="227"/>
      <c r="G32" s="227"/>
      <c r="H32" s="227"/>
      <c r="I32" s="227"/>
      <c r="J32" s="227"/>
      <c r="K32" s="227"/>
      <c r="L32" s="227"/>
      <c r="M32" s="227"/>
      <c r="N32" s="227"/>
      <c r="O32" s="227"/>
      <c r="P32" s="227"/>
      <c r="Q32" s="199"/>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227"/>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140"/>
      <c r="CB32" s="1143" t="s">
        <v>291</v>
      </c>
      <c r="CC32" s="1143"/>
      <c r="CD32" s="222">
        <f t="shared" ref="CD32:CO32" si="46">SUM(CD30:CD31)</f>
        <v>216.5</v>
      </c>
      <c r="CE32" s="222">
        <f>SUM(CE30:CE31)</f>
        <v>236</v>
      </c>
      <c r="CF32" s="222">
        <f t="shared" si="46"/>
        <v>254</v>
      </c>
      <c r="CG32" s="222">
        <f>SUM(CG30:CG31)</f>
        <v>282</v>
      </c>
      <c r="CH32" s="222">
        <f t="shared" si="46"/>
        <v>552.6</v>
      </c>
      <c r="CI32" s="222">
        <f>SUM(CI30:CI31)</f>
        <v>484.5</v>
      </c>
      <c r="CJ32" s="222">
        <f>SUM(CJ30:CJ31)</f>
        <v>479.8</v>
      </c>
      <c r="CK32" s="222">
        <f>SUM(CK30:CK31)</f>
        <v>130</v>
      </c>
      <c r="CL32" s="222">
        <f t="shared" si="46"/>
        <v>130</v>
      </c>
      <c r="CM32" s="222">
        <f>SUM(CM30:CM31)</f>
        <v>216</v>
      </c>
      <c r="CN32" s="222">
        <f t="shared" si="46"/>
        <v>301</v>
      </c>
      <c r="CO32" s="222">
        <f t="shared" si="46"/>
        <v>285.10000000000002</v>
      </c>
      <c r="CP32" s="191"/>
      <c r="CQ32" s="191"/>
      <c r="CR32" s="1140"/>
      <c r="CS32" s="1143" t="s">
        <v>291</v>
      </c>
      <c r="CT32" s="1143"/>
      <c r="CU32" s="222">
        <f t="shared" ref="CU32:DB32" si="47">SUM(CU30:CU31)</f>
        <v>206.5</v>
      </c>
      <c r="CV32" s="222">
        <f t="shared" si="47"/>
        <v>718.3</v>
      </c>
      <c r="CW32" s="222">
        <f t="shared" si="47"/>
        <v>505.3</v>
      </c>
      <c r="CX32" s="222">
        <f t="shared" si="47"/>
        <v>735.6</v>
      </c>
      <c r="CY32" s="222">
        <f t="shared" si="47"/>
        <v>238.5</v>
      </c>
      <c r="CZ32" s="222">
        <f t="shared" si="47"/>
        <v>732</v>
      </c>
      <c r="DA32" s="222">
        <f t="shared" si="47"/>
        <v>593.4</v>
      </c>
      <c r="DB32" s="222">
        <f t="shared" si="47"/>
        <v>510.8</v>
      </c>
      <c r="DX32" s="28"/>
      <c r="DY32" s="28"/>
      <c r="DZ32" s="28"/>
      <c r="EA32" s="28"/>
      <c r="EB32" s="28"/>
      <c r="EC32" s="28"/>
      <c r="ED32" s="28"/>
      <c r="EE32" s="28"/>
      <c r="EF32" s="28"/>
      <c r="EG32" s="226">
        <f t="shared" ref="EG32:ET32" si="48">SUM(EG30:EG31)</f>
        <v>34</v>
      </c>
      <c r="EH32" s="226">
        <f t="shared" si="48"/>
        <v>578.5</v>
      </c>
      <c r="EI32" s="226">
        <f t="shared" si="48"/>
        <v>89.5</v>
      </c>
      <c r="EJ32" s="226">
        <f t="shared" si="48"/>
        <v>30.53</v>
      </c>
      <c r="EK32" s="226">
        <f t="shared" si="48"/>
        <v>8.6999999999999993</v>
      </c>
      <c r="EL32" s="226">
        <f t="shared" si="48"/>
        <v>8.6999999999999993</v>
      </c>
      <c r="EM32" s="228">
        <f t="shared" si="48"/>
        <v>191</v>
      </c>
      <c r="EN32" s="228">
        <f t="shared" si="48"/>
        <v>162.80000000000001</v>
      </c>
      <c r="EO32" s="228">
        <f t="shared" si="48"/>
        <v>62.5</v>
      </c>
      <c r="EP32" s="228">
        <f t="shared" si="48"/>
        <v>35</v>
      </c>
      <c r="EQ32" s="228">
        <f t="shared" si="48"/>
        <v>283</v>
      </c>
      <c r="ER32" s="228">
        <f t="shared" si="48"/>
        <v>203</v>
      </c>
      <c r="ES32" s="228">
        <f t="shared" si="48"/>
        <v>323.5</v>
      </c>
      <c r="ET32" s="228">
        <f t="shared" si="48"/>
        <v>243.5</v>
      </c>
    </row>
    <row r="33" spans="1:106">
      <c r="A33" s="191"/>
      <c r="B33" s="191"/>
      <c r="C33" s="191"/>
      <c r="D33" s="191"/>
      <c r="E33" s="227"/>
      <c r="F33" s="227"/>
      <c r="G33" s="227"/>
      <c r="H33" s="227"/>
      <c r="I33" s="227"/>
      <c r="J33" s="227"/>
      <c r="K33" s="227"/>
      <c r="L33" s="227"/>
      <c r="M33" s="227"/>
      <c r="N33" s="227"/>
      <c r="O33" s="227"/>
      <c r="P33" s="227"/>
      <c r="Q33" s="227"/>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227"/>
      <c r="CD33" s="227"/>
      <c r="CE33" s="227"/>
      <c r="CF33" s="227"/>
      <c r="CG33" s="227"/>
      <c r="CH33" s="227"/>
      <c r="CI33" s="227"/>
      <c r="CJ33" s="227"/>
      <c r="CK33" s="227"/>
      <c r="CL33" s="227"/>
      <c r="CM33" s="227"/>
      <c r="CN33" s="227"/>
      <c r="CO33" s="191"/>
      <c r="CP33" s="191"/>
      <c r="CQ33" s="191"/>
      <c r="CR33" s="191"/>
      <c r="CS33" s="191"/>
      <c r="CT33" s="191"/>
      <c r="CU33" s="191"/>
      <c r="CV33" s="191"/>
      <c r="CW33" s="191"/>
      <c r="CX33" s="191"/>
      <c r="CY33" s="191"/>
      <c r="CZ33" s="191"/>
      <c r="DA33" s="191"/>
      <c r="DB33" s="191"/>
    </row>
  </sheetData>
  <mergeCells count="250">
    <mergeCell ref="DE1:DS1"/>
    <mergeCell ref="B4:D4"/>
    <mergeCell ref="R4:T4"/>
    <mergeCell ref="AH4:AJ4"/>
    <mergeCell ref="AU4:AW4"/>
    <mergeCell ref="BK4:BM4"/>
    <mergeCell ref="CA4:CC4"/>
    <mergeCell ref="CR4:CT4"/>
    <mergeCell ref="DE4:DG4"/>
    <mergeCell ref="B1:N1"/>
    <mergeCell ref="R1:AD1"/>
    <mergeCell ref="AH1:AS1"/>
    <mergeCell ref="AU1:BG1"/>
    <mergeCell ref="BK1:BW1"/>
    <mergeCell ref="CA1:CM1"/>
    <mergeCell ref="DX4:DZ4"/>
    <mergeCell ref="B5:D5"/>
    <mergeCell ref="R5:T5"/>
    <mergeCell ref="AH5:AJ5"/>
    <mergeCell ref="AU5:AW5"/>
    <mergeCell ref="BK5:BM5"/>
    <mergeCell ref="CA5:CC5"/>
    <mergeCell ref="CR5:CT5"/>
    <mergeCell ref="DE5:DG5"/>
    <mergeCell ref="DX5:DZ5"/>
    <mergeCell ref="DF6:DG6"/>
    <mergeCell ref="DX6:DX8"/>
    <mergeCell ref="DY6:DZ6"/>
    <mergeCell ref="CS7:CT7"/>
    <mergeCell ref="DF7:DG7"/>
    <mergeCell ref="B6:B8"/>
    <mergeCell ref="C6:D6"/>
    <mergeCell ref="R6:R8"/>
    <mergeCell ref="S6:T6"/>
    <mergeCell ref="AH6:AH8"/>
    <mergeCell ref="AI6:AJ6"/>
    <mergeCell ref="C7:D7"/>
    <mergeCell ref="S7:T7"/>
    <mergeCell ref="AI7:AJ7"/>
    <mergeCell ref="C8:D8"/>
    <mergeCell ref="S8:T8"/>
    <mergeCell ref="AI8:AJ8"/>
    <mergeCell ref="AV20:AW20"/>
    <mergeCell ref="C23:C25"/>
    <mergeCell ref="S23:S25"/>
    <mergeCell ref="AI23:AI25"/>
    <mergeCell ref="AV23:AV25"/>
    <mergeCell ref="DY7:DZ7"/>
    <mergeCell ref="DF8:DG8"/>
    <mergeCell ref="AU6:AU8"/>
    <mergeCell ref="AV6:AW6"/>
    <mergeCell ref="BK6:BK8"/>
    <mergeCell ref="BL6:BM6"/>
    <mergeCell ref="CA6:CA8"/>
    <mergeCell ref="CB6:CC6"/>
    <mergeCell ref="AV7:AW7"/>
    <mergeCell ref="BL7:BM7"/>
    <mergeCell ref="CB7:CC7"/>
    <mergeCell ref="DY8:DZ8"/>
    <mergeCell ref="AV8:AW8"/>
    <mergeCell ref="BL8:BM8"/>
    <mergeCell ref="CB8:CC8"/>
    <mergeCell ref="CS8:CT8"/>
    <mergeCell ref="CR6:CR8"/>
    <mergeCell ref="CS6:CT6"/>
    <mergeCell ref="DE6:DE8"/>
    <mergeCell ref="DF9:DG9"/>
    <mergeCell ref="DX9:DX26"/>
    <mergeCell ref="DY9:DZ9"/>
    <mergeCell ref="C10:D10"/>
    <mergeCell ref="S10:T10"/>
    <mergeCell ref="AI10:AJ10"/>
    <mergeCell ref="AV10:AW10"/>
    <mergeCell ref="BL10:BM10"/>
    <mergeCell ref="CB10:CC10"/>
    <mergeCell ref="CS10:CT10"/>
    <mergeCell ref="BL9:BM9"/>
    <mergeCell ref="CA9:CA27"/>
    <mergeCell ref="CB9:CC9"/>
    <mergeCell ref="CR9:CR27"/>
    <mergeCell ref="CS9:CT9"/>
    <mergeCell ref="DE9:DE26"/>
    <mergeCell ref="CS13:CT13"/>
    <mergeCell ref="CS16:CS18"/>
    <mergeCell ref="CS21:CT21"/>
    <mergeCell ref="DF10:DG10"/>
    <mergeCell ref="DY10:DZ10"/>
    <mergeCell ref="C11:D11"/>
    <mergeCell ref="S11:T11"/>
    <mergeCell ref="AI11:AJ11"/>
    <mergeCell ref="BL11:BM11"/>
    <mergeCell ref="CB11:CC11"/>
    <mergeCell ref="CS11:CT11"/>
    <mergeCell ref="DF11:DG11"/>
    <mergeCell ref="DY11:DZ11"/>
    <mergeCell ref="C12:D12"/>
    <mergeCell ref="S12:T12"/>
    <mergeCell ref="AI12:AJ12"/>
    <mergeCell ref="AV12:AW12"/>
    <mergeCell ref="BL12:BM12"/>
    <mergeCell ref="CB12:CC12"/>
    <mergeCell ref="CS12:CT12"/>
    <mergeCell ref="DF12:DG12"/>
    <mergeCell ref="DY12:DZ12"/>
    <mergeCell ref="R9:R26"/>
    <mergeCell ref="S9:T9"/>
    <mergeCell ref="AH9:AH26"/>
    <mergeCell ref="AI9:AJ9"/>
    <mergeCell ref="AU9:AU26"/>
    <mergeCell ref="AV9:AW9"/>
    <mergeCell ref="BK9:BK26"/>
    <mergeCell ref="AV11:AW11"/>
    <mergeCell ref="C15:D15"/>
    <mergeCell ref="S15:T15"/>
    <mergeCell ref="DF13:DG13"/>
    <mergeCell ref="DY13:DZ13"/>
    <mergeCell ref="C14:D14"/>
    <mergeCell ref="S14:T14"/>
    <mergeCell ref="AI14:AJ14"/>
    <mergeCell ref="AV14:AW14"/>
    <mergeCell ref="BL14:BM14"/>
    <mergeCell ref="CB14:CC14"/>
    <mergeCell ref="CS14:CT14"/>
    <mergeCell ref="DF14:DG14"/>
    <mergeCell ref="C13:D13"/>
    <mergeCell ref="S13:T13"/>
    <mergeCell ref="AI13:AJ13"/>
    <mergeCell ref="AV13:AW13"/>
    <mergeCell ref="BL13:BM13"/>
    <mergeCell ref="CB13:CC13"/>
    <mergeCell ref="DY14:DZ14"/>
    <mergeCell ref="BL15:BM15"/>
    <mergeCell ref="CB15:CC15"/>
    <mergeCell ref="CS15:CT15"/>
    <mergeCell ref="DF15:DG15"/>
    <mergeCell ref="DY15:DZ15"/>
    <mergeCell ref="DF16:DF18"/>
    <mergeCell ref="DY16:DY18"/>
    <mergeCell ref="C19:D19"/>
    <mergeCell ref="S19:T19"/>
    <mergeCell ref="AI19:AJ19"/>
    <mergeCell ref="AV19:AW19"/>
    <mergeCell ref="BL19:BM19"/>
    <mergeCell ref="CB19:CC19"/>
    <mergeCell ref="CS19:CT19"/>
    <mergeCell ref="DF19:DG19"/>
    <mergeCell ref="C16:C18"/>
    <mergeCell ref="S16:S18"/>
    <mergeCell ref="AI16:AI18"/>
    <mergeCell ref="AV16:AV18"/>
    <mergeCell ref="BL16:BL18"/>
    <mergeCell ref="CB16:CB18"/>
    <mergeCell ref="DY19:DZ19"/>
    <mergeCell ref="AI15:AJ15"/>
    <mergeCell ref="AV15:AW15"/>
    <mergeCell ref="BL20:BM20"/>
    <mergeCell ref="CB20:CC20"/>
    <mergeCell ref="CS20:CT20"/>
    <mergeCell ref="DF20:DG20"/>
    <mergeCell ref="DY20:DZ20"/>
    <mergeCell ref="DF21:DG21"/>
    <mergeCell ref="DY21:DZ21"/>
    <mergeCell ref="C22:D22"/>
    <mergeCell ref="S22:T22"/>
    <mergeCell ref="AI22:AJ22"/>
    <mergeCell ref="AV22:AW22"/>
    <mergeCell ref="BL22:BM22"/>
    <mergeCell ref="CB22:CC22"/>
    <mergeCell ref="CS22:CT22"/>
    <mergeCell ref="DF22:DG22"/>
    <mergeCell ref="C21:D21"/>
    <mergeCell ref="S21:T21"/>
    <mergeCell ref="AI21:AJ21"/>
    <mergeCell ref="AV21:AW21"/>
    <mergeCell ref="BL21:BM21"/>
    <mergeCell ref="CB21:CC21"/>
    <mergeCell ref="DY22:DZ22"/>
    <mergeCell ref="C20:D20"/>
    <mergeCell ref="S20:T20"/>
    <mergeCell ref="BL23:BL25"/>
    <mergeCell ref="CB23:CB26"/>
    <mergeCell ref="CS23:CS26"/>
    <mergeCell ref="DF23:DF25"/>
    <mergeCell ref="DY23:DY25"/>
    <mergeCell ref="DY26:DZ26"/>
    <mergeCell ref="B27:D27"/>
    <mergeCell ref="R27:T27"/>
    <mergeCell ref="AH27:AJ27"/>
    <mergeCell ref="AU27:AW27"/>
    <mergeCell ref="BK27:BM27"/>
    <mergeCell ref="CB27:CC27"/>
    <mergeCell ref="CS27:CT27"/>
    <mergeCell ref="DE27:DG27"/>
    <mergeCell ref="DX27:DZ27"/>
    <mergeCell ref="C26:D26"/>
    <mergeCell ref="S26:T26"/>
    <mergeCell ref="AI26:AJ26"/>
    <mergeCell ref="AV26:AW26"/>
    <mergeCell ref="BL26:BM26"/>
    <mergeCell ref="DF26:DG26"/>
    <mergeCell ref="B9:B26"/>
    <mergeCell ref="C9:D9"/>
    <mergeCell ref="AI20:AJ20"/>
    <mergeCell ref="B29:B31"/>
    <mergeCell ref="C29:D29"/>
    <mergeCell ref="R29:R31"/>
    <mergeCell ref="S29:T29"/>
    <mergeCell ref="AH29:AH31"/>
    <mergeCell ref="AI29:AJ29"/>
    <mergeCell ref="AU29:AU31"/>
    <mergeCell ref="B28:D28"/>
    <mergeCell ref="R28:T28"/>
    <mergeCell ref="AH28:AJ28"/>
    <mergeCell ref="AU28:AW28"/>
    <mergeCell ref="C30:D30"/>
    <mergeCell ref="S30:T30"/>
    <mergeCell ref="AI30:AJ30"/>
    <mergeCell ref="AV30:AW30"/>
    <mergeCell ref="AV29:AW29"/>
    <mergeCell ref="C31:D31"/>
    <mergeCell ref="S31:T31"/>
    <mergeCell ref="AI31:AJ31"/>
    <mergeCell ref="AV31:AW31"/>
    <mergeCell ref="BK28:BM28"/>
    <mergeCell ref="CA28:CC28"/>
    <mergeCell ref="DF29:DG29"/>
    <mergeCell ref="DX29:DX31"/>
    <mergeCell ref="DY29:DZ29"/>
    <mergeCell ref="BL30:BM30"/>
    <mergeCell ref="BK29:BK31"/>
    <mergeCell ref="BL31:BM31"/>
    <mergeCell ref="CB31:CC31"/>
    <mergeCell ref="CS31:CT31"/>
    <mergeCell ref="DF31:DG31"/>
    <mergeCell ref="CA30:CA32"/>
    <mergeCell ref="CB30:CC30"/>
    <mergeCell ref="BL29:BM29"/>
    <mergeCell ref="CA29:CC29"/>
    <mergeCell ref="CR29:CT29"/>
    <mergeCell ref="DE29:DE31"/>
    <mergeCell ref="CR30:CR32"/>
    <mergeCell ref="CS30:CT30"/>
    <mergeCell ref="CR28:CT28"/>
    <mergeCell ref="DE28:DG28"/>
    <mergeCell ref="DY31:DZ31"/>
    <mergeCell ref="CB32:CC32"/>
    <mergeCell ref="CS32:CT32"/>
    <mergeCell ref="DF30:DG30"/>
    <mergeCell ref="DY30:DZ30"/>
    <mergeCell ref="DX28:DZ28"/>
  </mergeCells>
  <phoneticPr fontId="5"/>
  <pageMargins left="0.75" right="0.75" top="1" bottom="1" header="0.51200000000000001" footer="0.51200000000000001"/>
  <pageSetup paperSize="9" scale="63" orientation="landscape" r:id="rId1"/>
  <headerFooter alignWithMargins="0"/>
  <colBreaks count="8" manualBreakCount="8">
    <brk id="16" max="1048575" man="1"/>
    <brk id="33" max="1048575" man="1"/>
    <brk id="45" max="1048575" man="1"/>
    <brk id="61" max="1048575" man="1"/>
    <brk id="76" max="1048575" man="1"/>
    <brk id="93" max="1048575" man="1"/>
    <brk id="108" max="1048575" man="1"/>
    <brk id="1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114"/>
  <sheetViews>
    <sheetView showGridLines="0" view="pageBreakPreview" topLeftCell="A35" zoomScale="70" zoomScaleNormal="55" zoomScaleSheetLayoutView="70" workbookViewId="0">
      <selection activeCell="D33" sqref="D33"/>
    </sheetView>
  </sheetViews>
  <sheetFormatPr defaultColWidth="4.125" defaultRowHeight="12"/>
  <cols>
    <col min="1" max="1" width="5.625" style="126" customWidth="1"/>
    <col min="2" max="2" width="4.125" style="126" customWidth="1"/>
    <col min="3" max="3" width="7.875" style="126" customWidth="1"/>
    <col min="4" max="4" width="10.625" style="126" customWidth="1"/>
    <col min="5" max="5" width="7.625" style="126" customWidth="1"/>
    <col min="6" max="6" width="2.625" style="126" customWidth="1"/>
    <col min="7" max="31" width="4.125" style="126" customWidth="1"/>
    <col min="32" max="32" width="5.75" style="126" customWidth="1"/>
    <col min="33" max="16384" width="4.125" style="126"/>
  </cols>
  <sheetData>
    <row r="1" spans="1:33" s="123" customFormat="1" ht="20.25" customHeight="1" thickBot="1">
      <c r="A1" s="1203" t="s">
        <v>292</v>
      </c>
      <c r="B1" s="1203"/>
      <c r="C1" s="1203"/>
      <c r="D1" s="1203"/>
      <c r="E1" s="1203"/>
      <c r="F1" s="122"/>
      <c r="G1" s="1203"/>
      <c r="H1" s="1203"/>
      <c r="I1" s="1203"/>
      <c r="J1" s="1203"/>
      <c r="K1" s="1203"/>
    </row>
    <row r="2" spans="1:33" ht="15" customHeight="1" thickTop="1">
      <c r="A2" s="762" t="s">
        <v>75</v>
      </c>
      <c r="B2" s="763"/>
      <c r="C2" s="764"/>
      <c r="D2" s="125" t="s">
        <v>293</v>
      </c>
      <c r="E2" s="762" t="s">
        <v>294</v>
      </c>
      <c r="F2" s="765"/>
      <c r="G2" s="766" t="s">
        <v>77</v>
      </c>
      <c r="H2" s="761"/>
      <c r="I2" s="761" t="s">
        <v>78</v>
      </c>
      <c r="J2" s="761"/>
      <c r="K2" s="761" t="s">
        <v>79</v>
      </c>
      <c r="L2" s="761"/>
      <c r="M2" s="761" t="s">
        <v>80</v>
      </c>
      <c r="N2" s="761"/>
      <c r="O2" s="761" t="s">
        <v>81</v>
      </c>
      <c r="P2" s="761"/>
      <c r="Q2" s="761" t="s">
        <v>82</v>
      </c>
      <c r="R2" s="761"/>
      <c r="S2" s="761" t="s">
        <v>83</v>
      </c>
      <c r="T2" s="761"/>
      <c r="U2" s="761" t="s">
        <v>84</v>
      </c>
      <c r="V2" s="761"/>
      <c r="W2" s="761" t="s">
        <v>85</v>
      </c>
      <c r="X2" s="761"/>
      <c r="Y2" s="761" t="s">
        <v>86</v>
      </c>
      <c r="Z2" s="761"/>
      <c r="AA2" s="761" t="s">
        <v>87</v>
      </c>
      <c r="AB2" s="761"/>
      <c r="AC2" s="761" t="s">
        <v>88</v>
      </c>
      <c r="AD2" s="761"/>
      <c r="AE2" s="834" t="s">
        <v>89</v>
      </c>
      <c r="AF2" s="835"/>
    </row>
    <row r="3" spans="1:33" ht="15" customHeight="1">
      <c r="A3" s="783" t="s">
        <v>295</v>
      </c>
      <c r="B3" s="784"/>
      <c r="C3" s="785"/>
      <c r="D3" s="140" t="s">
        <v>296</v>
      </c>
      <c r="E3" s="229">
        <v>10</v>
      </c>
      <c r="F3" s="230" t="s">
        <v>297</v>
      </c>
      <c r="G3" s="786">
        <v>124.2</v>
      </c>
      <c r="H3" s="780"/>
      <c r="I3" s="780">
        <v>174.2</v>
      </c>
      <c r="J3" s="780"/>
      <c r="K3" s="780">
        <v>186.2</v>
      </c>
      <c r="L3" s="780"/>
      <c r="M3" s="780">
        <v>162.19999999999999</v>
      </c>
      <c r="N3" s="780"/>
      <c r="O3" s="780">
        <v>166.2</v>
      </c>
      <c r="P3" s="780"/>
      <c r="Q3" s="780">
        <v>144.6</v>
      </c>
      <c r="R3" s="780"/>
      <c r="S3" s="780">
        <v>0</v>
      </c>
      <c r="T3" s="780"/>
      <c r="U3" s="796">
        <v>0</v>
      </c>
      <c r="V3" s="786"/>
      <c r="W3" s="780">
        <v>7</v>
      </c>
      <c r="X3" s="780"/>
      <c r="Y3" s="780">
        <v>75.8</v>
      </c>
      <c r="Z3" s="780"/>
      <c r="AA3" s="780">
        <v>24.8</v>
      </c>
      <c r="AB3" s="780"/>
      <c r="AC3" s="780">
        <v>24.8</v>
      </c>
      <c r="AD3" s="780"/>
      <c r="AE3" s="1198">
        <f t="shared" ref="AE3:AE66" si="0">SUM(G3:AD3)</f>
        <v>1090</v>
      </c>
      <c r="AF3" s="1199"/>
    </row>
    <row r="4" spans="1:33" ht="15" customHeight="1">
      <c r="A4" s="783" t="s">
        <v>298</v>
      </c>
      <c r="B4" s="784"/>
      <c r="C4" s="785"/>
      <c r="D4" s="140" t="s">
        <v>299</v>
      </c>
      <c r="E4" s="229">
        <v>10</v>
      </c>
      <c r="F4" s="230" t="s">
        <v>297</v>
      </c>
      <c r="G4" s="786">
        <v>159</v>
      </c>
      <c r="H4" s="780"/>
      <c r="I4" s="780">
        <v>155</v>
      </c>
      <c r="J4" s="780"/>
      <c r="K4" s="780">
        <v>180</v>
      </c>
      <c r="L4" s="780"/>
      <c r="M4" s="780">
        <v>176</v>
      </c>
      <c r="N4" s="780"/>
      <c r="O4" s="780">
        <v>204</v>
      </c>
      <c r="P4" s="780"/>
      <c r="Q4" s="780">
        <v>229</v>
      </c>
      <c r="R4" s="780"/>
      <c r="S4" s="780">
        <v>101</v>
      </c>
      <c r="T4" s="780"/>
      <c r="U4" s="780">
        <v>134</v>
      </c>
      <c r="V4" s="780"/>
      <c r="W4" s="780">
        <v>64</v>
      </c>
      <c r="X4" s="780"/>
      <c r="Y4" s="780">
        <v>32</v>
      </c>
      <c r="Z4" s="780"/>
      <c r="AA4" s="780">
        <v>38</v>
      </c>
      <c r="AB4" s="780"/>
      <c r="AC4" s="780">
        <v>152</v>
      </c>
      <c r="AD4" s="780"/>
      <c r="AE4" s="1198">
        <f t="shared" si="0"/>
        <v>1624</v>
      </c>
      <c r="AF4" s="1199"/>
    </row>
    <row r="5" spans="1:33" ht="15" customHeight="1">
      <c r="A5" s="783" t="s">
        <v>300</v>
      </c>
      <c r="B5" s="784"/>
      <c r="C5" s="785"/>
      <c r="D5" s="140" t="s">
        <v>301</v>
      </c>
      <c r="E5" s="229">
        <v>10</v>
      </c>
      <c r="F5" s="230" t="s">
        <v>297</v>
      </c>
      <c r="G5" s="786">
        <v>384.5</v>
      </c>
      <c r="H5" s="780"/>
      <c r="I5" s="780">
        <v>15</v>
      </c>
      <c r="J5" s="780"/>
      <c r="K5" s="780">
        <v>0</v>
      </c>
      <c r="L5" s="780"/>
      <c r="M5" s="780">
        <v>0</v>
      </c>
      <c r="N5" s="780"/>
      <c r="O5" s="780">
        <v>0</v>
      </c>
      <c r="P5" s="780"/>
      <c r="Q5" s="780">
        <v>0</v>
      </c>
      <c r="R5" s="780"/>
      <c r="S5" s="780">
        <v>0</v>
      </c>
      <c r="T5" s="780"/>
      <c r="U5" s="780">
        <v>0</v>
      </c>
      <c r="V5" s="780"/>
      <c r="W5" s="780">
        <v>30</v>
      </c>
      <c r="X5" s="780"/>
      <c r="Y5" s="780">
        <v>45</v>
      </c>
      <c r="Z5" s="780"/>
      <c r="AA5" s="780">
        <v>47.5</v>
      </c>
      <c r="AB5" s="780"/>
      <c r="AC5" s="780">
        <v>24</v>
      </c>
      <c r="AD5" s="780"/>
      <c r="AE5" s="1198">
        <f t="shared" si="0"/>
        <v>546</v>
      </c>
      <c r="AF5" s="1199"/>
    </row>
    <row r="6" spans="1:33" ht="15" customHeight="1">
      <c r="A6" s="1182" t="s">
        <v>302</v>
      </c>
      <c r="B6" s="1183"/>
      <c r="C6" s="1184"/>
      <c r="D6" s="140" t="s">
        <v>296</v>
      </c>
      <c r="E6" s="229">
        <v>10</v>
      </c>
      <c r="F6" s="230" t="s">
        <v>303</v>
      </c>
      <c r="G6" s="786">
        <v>82.5</v>
      </c>
      <c r="H6" s="780"/>
      <c r="I6" s="780">
        <v>332</v>
      </c>
      <c r="J6" s="780"/>
      <c r="K6" s="780">
        <v>242</v>
      </c>
      <c r="L6" s="780"/>
      <c r="M6" s="780">
        <v>405</v>
      </c>
      <c r="N6" s="780"/>
      <c r="O6" s="780">
        <v>0</v>
      </c>
      <c r="P6" s="780"/>
      <c r="Q6" s="780">
        <v>0</v>
      </c>
      <c r="R6" s="780"/>
      <c r="S6" s="780">
        <v>0</v>
      </c>
      <c r="T6" s="780"/>
      <c r="U6" s="780">
        <v>0</v>
      </c>
      <c r="V6" s="780"/>
      <c r="W6" s="780">
        <v>0</v>
      </c>
      <c r="X6" s="780"/>
      <c r="Y6" s="780">
        <v>6</v>
      </c>
      <c r="Z6" s="780"/>
      <c r="AA6" s="780">
        <v>65</v>
      </c>
      <c r="AB6" s="780"/>
      <c r="AC6" s="780">
        <v>52.5</v>
      </c>
      <c r="AD6" s="780"/>
      <c r="AE6" s="1198">
        <f t="shared" si="0"/>
        <v>1185</v>
      </c>
      <c r="AF6" s="1199"/>
    </row>
    <row r="7" spans="1:33" ht="15" customHeight="1">
      <c r="A7" s="1182" t="s">
        <v>304</v>
      </c>
      <c r="B7" s="1183"/>
      <c r="C7" s="1184"/>
      <c r="D7" s="140" t="s">
        <v>296</v>
      </c>
      <c r="E7" s="229">
        <v>10</v>
      </c>
      <c r="F7" s="230" t="s">
        <v>303</v>
      </c>
      <c r="G7" s="786">
        <v>122</v>
      </c>
      <c r="H7" s="780"/>
      <c r="I7" s="780">
        <v>20.5</v>
      </c>
      <c r="J7" s="780"/>
      <c r="K7" s="780">
        <v>8</v>
      </c>
      <c r="L7" s="780"/>
      <c r="M7" s="780">
        <v>374.3</v>
      </c>
      <c r="N7" s="780"/>
      <c r="O7" s="780">
        <v>15</v>
      </c>
      <c r="P7" s="780"/>
      <c r="Q7" s="780">
        <v>0</v>
      </c>
      <c r="R7" s="780"/>
      <c r="S7" s="780">
        <v>0</v>
      </c>
      <c r="T7" s="780"/>
      <c r="U7" s="780">
        <v>0</v>
      </c>
      <c r="V7" s="780"/>
      <c r="W7" s="780">
        <v>24</v>
      </c>
      <c r="X7" s="780"/>
      <c r="Y7" s="780">
        <v>17.5</v>
      </c>
      <c r="Z7" s="780"/>
      <c r="AA7" s="780">
        <v>15</v>
      </c>
      <c r="AB7" s="780"/>
      <c r="AC7" s="780">
        <v>286.2</v>
      </c>
      <c r="AD7" s="780"/>
      <c r="AE7" s="1198">
        <f t="shared" si="0"/>
        <v>882.5</v>
      </c>
      <c r="AF7" s="1199"/>
    </row>
    <row r="8" spans="1:33" ht="15" customHeight="1">
      <c r="A8" s="1193" t="s">
        <v>305</v>
      </c>
      <c r="B8" s="1194"/>
      <c r="C8" s="1195"/>
      <c r="D8" s="231" t="s">
        <v>306</v>
      </c>
      <c r="E8" s="232">
        <v>10</v>
      </c>
      <c r="F8" s="233" t="s">
        <v>303</v>
      </c>
      <c r="G8" s="1196">
        <v>51</v>
      </c>
      <c r="H8" s="1187"/>
      <c r="I8" s="1187">
        <v>64.5</v>
      </c>
      <c r="J8" s="1187"/>
      <c r="K8" s="780">
        <v>0</v>
      </c>
      <c r="L8" s="780"/>
      <c r="M8" s="780">
        <v>0</v>
      </c>
      <c r="N8" s="780"/>
      <c r="O8" s="780">
        <v>0</v>
      </c>
      <c r="P8" s="780"/>
      <c r="Q8" s="780">
        <v>0</v>
      </c>
      <c r="R8" s="780"/>
      <c r="S8" s="780">
        <v>0</v>
      </c>
      <c r="T8" s="780"/>
      <c r="U8" s="780">
        <v>0</v>
      </c>
      <c r="V8" s="780"/>
      <c r="W8" s="1187">
        <v>88</v>
      </c>
      <c r="X8" s="1187"/>
      <c r="Y8" s="1187">
        <v>17</v>
      </c>
      <c r="Z8" s="1187"/>
      <c r="AA8" s="1187">
        <v>10.5</v>
      </c>
      <c r="AB8" s="1187"/>
      <c r="AC8" s="1187">
        <v>122.5</v>
      </c>
      <c r="AD8" s="1187"/>
      <c r="AE8" s="1188">
        <f t="shared" si="0"/>
        <v>353.5</v>
      </c>
      <c r="AF8" s="1189"/>
    </row>
    <row r="9" spans="1:33" s="235" customFormat="1" ht="15" customHeight="1">
      <c r="A9" s="783" t="s">
        <v>307</v>
      </c>
      <c r="B9" s="784"/>
      <c r="C9" s="785"/>
      <c r="D9" s="140" t="s">
        <v>308</v>
      </c>
      <c r="E9" s="229">
        <v>10</v>
      </c>
      <c r="F9" s="130" t="s">
        <v>297</v>
      </c>
      <c r="G9" s="786">
        <v>0</v>
      </c>
      <c r="H9" s="780"/>
      <c r="I9" s="786">
        <v>0</v>
      </c>
      <c r="J9" s="780"/>
      <c r="K9" s="786">
        <v>0</v>
      </c>
      <c r="L9" s="780"/>
      <c r="M9" s="786">
        <v>0</v>
      </c>
      <c r="N9" s="780"/>
      <c r="O9" s="786">
        <v>0</v>
      </c>
      <c r="P9" s="780"/>
      <c r="Q9" s="786">
        <v>0</v>
      </c>
      <c r="R9" s="780"/>
      <c r="S9" s="786">
        <v>0</v>
      </c>
      <c r="T9" s="780"/>
      <c r="U9" s="791">
        <v>12.5</v>
      </c>
      <c r="V9" s="791"/>
      <c r="W9" s="791">
        <v>9</v>
      </c>
      <c r="X9" s="791"/>
      <c r="Y9" s="791">
        <v>123</v>
      </c>
      <c r="Z9" s="791"/>
      <c r="AA9" s="791">
        <v>121</v>
      </c>
      <c r="AB9" s="791"/>
      <c r="AC9" s="791">
        <v>121</v>
      </c>
      <c r="AD9" s="791"/>
      <c r="AE9" s="1185">
        <f t="shared" si="0"/>
        <v>386.5</v>
      </c>
      <c r="AF9" s="1186"/>
      <c r="AG9" s="234"/>
    </row>
    <row r="10" spans="1:33" ht="15" customHeight="1">
      <c r="A10" s="783" t="s">
        <v>309</v>
      </c>
      <c r="B10" s="784"/>
      <c r="C10" s="785"/>
      <c r="D10" s="140" t="s">
        <v>306</v>
      </c>
      <c r="E10" s="229">
        <v>10</v>
      </c>
      <c r="F10" s="130" t="s">
        <v>297</v>
      </c>
      <c r="G10" s="794">
        <v>8</v>
      </c>
      <c r="H10" s="791"/>
      <c r="I10" s="780">
        <v>0</v>
      </c>
      <c r="J10" s="780"/>
      <c r="K10" s="780">
        <v>0</v>
      </c>
      <c r="L10" s="780"/>
      <c r="M10" s="780">
        <v>0</v>
      </c>
      <c r="N10" s="780"/>
      <c r="O10" s="780">
        <v>0</v>
      </c>
      <c r="P10" s="780"/>
      <c r="Q10" s="780">
        <v>0</v>
      </c>
      <c r="R10" s="780"/>
      <c r="S10" s="780">
        <v>0</v>
      </c>
      <c r="T10" s="780"/>
      <c r="U10" s="791">
        <v>14</v>
      </c>
      <c r="V10" s="791"/>
      <c r="W10" s="791">
        <v>18.600000000000001</v>
      </c>
      <c r="X10" s="791"/>
      <c r="Y10" s="791">
        <v>34.6</v>
      </c>
      <c r="Z10" s="791"/>
      <c r="AA10" s="791">
        <v>25.6</v>
      </c>
      <c r="AB10" s="791"/>
      <c r="AC10" s="791">
        <v>35</v>
      </c>
      <c r="AD10" s="791"/>
      <c r="AE10" s="1176">
        <f t="shared" si="0"/>
        <v>135.80000000000001</v>
      </c>
      <c r="AF10" s="1177"/>
    </row>
    <row r="11" spans="1:33" ht="15" customHeight="1">
      <c r="A11" s="783" t="s">
        <v>310</v>
      </c>
      <c r="B11" s="784"/>
      <c r="C11" s="785"/>
      <c r="D11" s="140" t="s">
        <v>308</v>
      </c>
      <c r="E11" s="229">
        <v>10</v>
      </c>
      <c r="F11" s="130" t="s">
        <v>297</v>
      </c>
      <c r="G11" s="794">
        <v>227.4</v>
      </c>
      <c r="H11" s="791"/>
      <c r="I11" s="791">
        <v>215.7</v>
      </c>
      <c r="J11" s="791"/>
      <c r="K11" s="791">
        <v>260.10000000000002</v>
      </c>
      <c r="L11" s="791"/>
      <c r="M11" s="791">
        <v>319.7</v>
      </c>
      <c r="N11" s="791"/>
      <c r="O11" s="791">
        <v>344.2</v>
      </c>
      <c r="P11" s="791"/>
      <c r="Q11" s="791">
        <v>20</v>
      </c>
      <c r="R11" s="791"/>
      <c r="S11" s="780">
        <v>0</v>
      </c>
      <c r="T11" s="780"/>
      <c r="U11" s="780">
        <v>0</v>
      </c>
      <c r="V11" s="780"/>
      <c r="W11" s="791">
        <v>30.7</v>
      </c>
      <c r="X11" s="791"/>
      <c r="Y11" s="791">
        <v>47.2</v>
      </c>
      <c r="Z11" s="791"/>
      <c r="AA11" s="791">
        <v>24.8</v>
      </c>
      <c r="AB11" s="791"/>
      <c r="AC11" s="791">
        <v>230.6</v>
      </c>
      <c r="AD11" s="791"/>
      <c r="AE11" s="1176">
        <f t="shared" si="0"/>
        <v>1720.4</v>
      </c>
      <c r="AF11" s="1177"/>
    </row>
    <row r="12" spans="1:33" ht="15" customHeight="1">
      <c r="A12" s="783" t="s">
        <v>311</v>
      </c>
      <c r="B12" s="784"/>
      <c r="C12" s="785"/>
      <c r="D12" s="140" t="s">
        <v>301</v>
      </c>
      <c r="E12" s="229">
        <v>10</v>
      </c>
      <c r="F12" s="130" t="s">
        <v>297</v>
      </c>
      <c r="G12" s="794">
        <v>56.3</v>
      </c>
      <c r="H12" s="791"/>
      <c r="I12" s="791">
        <v>38.700000000000003</v>
      </c>
      <c r="J12" s="791"/>
      <c r="K12" s="791">
        <v>38.4</v>
      </c>
      <c r="L12" s="791"/>
      <c r="M12" s="780">
        <v>0</v>
      </c>
      <c r="N12" s="780"/>
      <c r="O12" s="780">
        <v>0</v>
      </c>
      <c r="P12" s="780"/>
      <c r="Q12" s="780">
        <v>0</v>
      </c>
      <c r="R12" s="780"/>
      <c r="S12" s="780">
        <v>0</v>
      </c>
      <c r="T12" s="780"/>
      <c r="U12" s="780">
        <v>0</v>
      </c>
      <c r="V12" s="780"/>
      <c r="W12" s="780">
        <v>0</v>
      </c>
      <c r="X12" s="780"/>
      <c r="Y12" s="791">
        <v>6</v>
      </c>
      <c r="Z12" s="791"/>
      <c r="AA12" s="791">
        <v>99.2</v>
      </c>
      <c r="AB12" s="791"/>
      <c r="AC12" s="791">
        <v>54.9</v>
      </c>
      <c r="AD12" s="791"/>
      <c r="AE12" s="1176">
        <f t="shared" si="0"/>
        <v>293.5</v>
      </c>
      <c r="AF12" s="1177"/>
    </row>
    <row r="13" spans="1:33" ht="15" customHeight="1">
      <c r="A13" s="783" t="s">
        <v>312</v>
      </c>
      <c r="B13" s="784"/>
      <c r="C13" s="785"/>
      <c r="D13" s="140" t="s">
        <v>308</v>
      </c>
      <c r="E13" s="229">
        <v>10</v>
      </c>
      <c r="F13" s="230" t="s">
        <v>297</v>
      </c>
      <c r="G13" s="1202">
        <v>59.4</v>
      </c>
      <c r="H13" s="786"/>
      <c r="I13" s="796">
        <v>43.9</v>
      </c>
      <c r="J13" s="786"/>
      <c r="K13" s="780">
        <v>0</v>
      </c>
      <c r="L13" s="780"/>
      <c r="M13" s="780">
        <v>0</v>
      </c>
      <c r="N13" s="780"/>
      <c r="O13" s="780">
        <v>0</v>
      </c>
      <c r="P13" s="780"/>
      <c r="Q13" s="796">
        <v>1</v>
      </c>
      <c r="R13" s="786"/>
      <c r="S13" s="780">
        <v>0</v>
      </c>
      <c r="T13" s="780"/>
      <c r="U13" s="796">
        <v>5.5</v>
      </c>
      <c r="V13" s="786"/>
      <c r="W13" s="780">
        <v>0</v>
      </c>
      <c r="X13" s="780"/>
      <c r="Y13" s="796">
        <v>13.5</v>
      </c>
      <c r="Z13" s="786"/>
      <c r="AA13" s="796">
        <v>123</v>
      </c>
      <c r="AB13" s="786"/>
      <c r="AC13" s="796">
        <v>73.5</v>
      </c>
      <c r="AD13" s="786"/>
      <c r="AE13" s="1200">
        <f t="shared" si="0"/>
        <v>319.8</v>
      </c>
      <c r="AF13" s="1201"/>
    </row>
    <row r="14" spans="1:33" ht="14.25">
      <c r="A14" s="783" t="s">
        <v>313</v>
      </c>
      <c r="B14" s="784"/>
      <c r="C14" s="785"/>
      <c r="D14" s="140" t="s">
        <v>308</v>
      </c>
      <c r="E14" s="229">
        <v>10</v>
      </c>
      <c r="F14" s="230" t="s">
        <v>19</v>
      </c>
      <c r="G14" s="1202">
        <v>7</v>
      </c>
      <c r="H14" s="786"/>
      <c r="I14" s="796">
        <v>93.9</v>
      </c>
      <c r="J14" s="786"/>
      <c r="K14" s="796">
        <v>79.5</v>
      </c>
      <c r="L14" s="786"/>
      <c r="M14" s="796">
        <v>79.3</v>
      </c>
      <c r="N14" s="786"/>
      <c r="O14" s="796">
        <v>78.8</v>
      </c>
      <c r="P14" s="786"/>
      <c r="Q14" s="796">
        <v>17</v>
      </c>
      <c r="R14" s="786"/>
      <c r="S14" s="780">
        <v>0</v>
      </c>
      <c r="T14" s="780"/>
      <c r="U14" s="796">
        <v>1</v>
      </c>
      <c r="V14" s="786"/>
      <c r="W14" s="796">
        <v>0.5</v>
      </c>
      <c r="X14" s="786"/>
      <c r="Y14" s="780">
        <v>0</v>
      </c>
      <c r="Z14" s="780"/>
      <c r="AA14" s="780">
        <v>0</v>
      </c>
      <c r="AB14" s="780"/>
      <c r="AC14" s="780">
        <v>0</v>
      </c>
      <c r="AD14" s="780"/>
      <c r="AE14" s="1200">
        <f t="shared" si="0"/>
        <v>357</v>
      </c>
      <c r="AF14" s="1201"/>
    </row>
    <row r="15" spans="1:33" ht="14.25">
      <c r="A15" s="783" t="s">
        <v>314</v>
      </c>
      <c r="B15" s="784"/>
      <c r="C15" s="785"/>
      <c r="D15" s="140" t="s">
        <v>299</v>
      </c>
      <c r="E15" s="229">
        <v>10</v>
      </c>
      <c r="F15" s="230" t="s">
        <v>19</v>
      </c>
      <c r="G15" s="786">
        <v>5</v>
      </c>
      <c r="H15" s="780"/>
      <c r="I15" s="780">
        <v>17</v>
      </c>
      <c r="J15" s="780"/>
      <c r="K15" s="780">
        <v>2</v>
      </c>
      <c r="L15" s="780"/>
      <c r="M15" s="780">
        <v>0</v>
      </c>
      <c r="N15" s="780"/>
      <c r="O15" s="780">
        <v>4</v>
      </c>
      <c r="P15" s="780"/>
      <c r="Q15" s="780">
        <v>1</v>
      </c>
      <c r="R15" s="780"/>
      <c r="S15" s="780">
        <v>0</v>
      </c>
      <c r="T15" s="780"/>
      <c r="U15" s="780">
        <v>0</v>
      </c>
      <c r="V15" s="780"/>
      <c r="W15" s="780">
        <v>0</v>
      </c>
      <c r="X15" s="780"/>
      <c r="Y15" s="780">
        <v>15</v>
      </c>
      <c r="Z15" s="780"/>
      <c r="AA15" s="780">
        <v>9</v>
      </c>
      <c r="AB15" s="780"/>
      <c r="AC15" s="780">
        <v>13</v>
      </c>
      <c r="AD15" s="780"/>
      <c r="AE15" s="1198">
        <f t="shared" si="0"/>
        <v>66</v>
      </c>
      <c r="AF15" s="1199"/>
    </row>
    <row r="16" spans="1:33" ht="14.25">
      <c r="A16" s="783" t="s">
        <v>315</v>
      </c>
      <c r="B16" s="784"/>
      <c r="C16" s="785"/>
      <c r="D16" s="140" t="s">
        <v>301</v>
      </c>
      <c r="E16" s="229">
        <v>10</v>
      </c>
      <c r="F16" s="230" t="s">
        <v>19</v>
      </c>
      <c r="G16" s="786">
        <v>25.1</v>
      </c>
      <c r="H16" s="780"/>
      <c r="I16" s="780">
        <v>18.100000000000001</v>
      </c>
      <c r="J16" s="780"/>
      <c r="K16" s="780">
        <v>28.6</v>
      </c>
      <c r="L16" s="780"/>
      <c r="M16" s="780">
        <v>30.6</v>
      </c>
      <c r="N16" s="780"/>
      <c r="O16" s="780">
        <v>22.1</v>
      </c>
      <c r="P16" s="780"/>
      <c r="Q16" s="780">
        <v>5.6</v>
      </c>
      <c r="R16" s="780"/>
      <c r="S16" s="780">
        <v>0</v>
      </c>
      <c r="T16" s="780"/>
      <c r="U16" s="780">
        <v>0</v>
      </c>
      <c r="V16" s="780"/>
      <c r="W16" s="780">
        <v>45.2</v>
      </c>
      <c r="X16" s="780"/>
      <c r="Y16" s="780">
        <v>27.1</v>
      </c>
      <c r="Z16" s="780"/>
      <c r="AA16" s="780">
        <v>14.6</v>
      </c>
      <c r="AB16" s="780"/>
      <c r="AC16" s="780">
        <v>30.6</v>
      </c>
      <c r="AD16" s="780"/>
      <c r="AE16" s="1198">
        <f t="shared" si="0"/>
        <v>247.6</v>
      </c>
      <c r="AF16" s="1199"/>
    </row>
    <row r="17" spans="1:32" ht="14.25">
      <c r="A17" s="1193" t="s">
        <v>316</v>
      </c>
      <c r="B17" s="1194"/>
      <c r="C17" s="1195"/>
      <c r="D17" s="231" t="s">
        <v>317</v>
      </c>
      <c r="E17" s="232">
        <v>10</v>
      </c>
      <c r="F17" s="233" t="s">
        <v>19</v>
      </c>
      <c r="G17" s="1196">
        <v>129.30000000000001</v>
      </c>
      <c r="H17" s="1187"/>
      <c r="I17" s="1187">
        <v>177.3</v>
      </c>
      <c r="J17" s="1187"/>
      <c r="K17" s="1187">
        <v>174.3</v>
      </c>
      <c r="L17" s="1187"/>
      <c r="M17" s="1187">
        <v>132.30000000000001</v>
      </c>
      <c r="N17" s="1187"/>
      <c r="O17" s="1187">
        <v>129.30000000000001</v>
      </c>
      <c r="P17" s="1187"/>
      <c r="Q17" s="1187">
        <v>112.9</v>
      </c>
      <c r="R17" s="1187"/>
      <c r="S17" s="1187">
        <v>48</v>
      </c>
      <c r="T17" s="1187"/>
      <c r="U17" s="1187">
        <v>57.2</v>
      </c>
      <c r="V17" s="1187"/>
      <c r="W17" s="1187">
        <v>29.5</v>
      </c>
      <c r="X17" s="1187"/>
      <c r="Y17" s="1187">
        <v>78</v>
      </c>
      <c r="Z17" s="1187"/>
      <c r="AA17" s="1187">
        <v>129.30000000000001</v>
      </c>
      <c r="AB17" s="1187"/>
      <c r="AC17" s="1187">
        <v>114.3</v>
      </c>
      <c r="AD17" s="1187"/>
      <c r="AE17" s="1188">
        <f t="shared" si="0"/>
        <v>1311.6999999999998</v>
      </c>
      <c r="AF17" s="1189"/>
    </row>
    <row r="18" spans="1:32" ht="14.25">
      <c r="A18" s="783" t="s">
        <v>318</v>
      </c>
      <c r="B18" s="784"/>
      <c r="C18" s="785"/>
      <c r="D18" s="140" t="s">
        <v>296</v>
      </c>
      <c r="E18" s="229">
        <v>10</v>
      </c>
      <c r="F18" s="130" t="s">
        <v>303</v>
      </c>
      <c r="G18" s="794">
        <v>129</v>
      </c>
      <c r="H18" s="791"/>
      <c r="I18" s="791">
        <v>105.9</v>
      </c>
      <c r="J18" s="791"/>
      <c r="K18" s="791">
        <v>128.9</v>
      </c>
      <c r="L18" s="791"/>
      <c r="M18" s="791">
        <v>119.1</v>
      </c>
      <c r="N18" s="791"/>
      <c r="O18" s="791">
        <v>59</v>
      </c>
      <c r="P18" s="791"/>
      <c r="Q18" s="791">
        <v>16</v>
      </c>
      <c r="R18" s="791"/>
      <c r="S18" s="780">
        <v>0</v>
      </c>
      <c r="T18" s="780"/>
      <c r="U18" s="780">
        <v>0</v>
      </c>
      <c r="V18" s="780"/>
      <c r="W18" s="791">
        <v>26</v>
      </c>
      <c r="X18" s="791"/>
      <c r="Y18" s="791">
        <v>70.5</v>
      </c>
      <c r="Z18" s="791"/>
      <c r="AA18" s="791">
        <v>36</v>
      </c>
      <c r="AB18" s="791"/>
      <c r="AC18" s="791">
        <v>55</v>
      </c>
      <c r="AD18" s="791"/>
      <c r="AE18" s="1185">
        <f t="shared" si="0"/>
        <v>745.4</v>
      </c>
      <c r="AF18" s="1186"/>
    </row>
    <row r="19" spans="1:32" s="236" customFormat="1" ht="14.25">
      <c r="A19" s="783" t="s">
        <v>319</v>
      </c>
      <c r="B19" s="784"/>
      <c r="C19" s="785"/>
      <c r="D19" s="140" t="s">
        <v>320</v>
      </c>
      <c r="E19" s="229">
        <v>10</v>
      </c>
      <c r="F19" s="130" t="s">
        <v>303</v>
      </c>
      <c r="G19" s="780">
        <v>0</v>
      </c>
      <c r="H19" s="780"/>
      <c r="I19" s="791">
        <v>12</v>
      </c>
      <c r="J19" s="791"/>
      <c r="K19" s="791">
        <v>26</v>
      </c>
      <c r="L19" s="791"/>
      <c r="M19" s="791">
        <v>39</v>
      </c>
      <c r="N19" s="791"/>
      <c r="O19" s="791">
        <v>77.5</v>
      </c>
      <c r="P19" s="791"/>
      <c r="Q19" s="791">
        <v>77.5</v>
      </c>
      <c r="R19" s="791"/>
      <c r="S19" s="791">
        <v>58</v>
      </c>
      <c r="T19" s="791"/>
      <c r="U19" s="791">
        <v>36</v>
      </c>
      <c r="V19" s="791"/>
      <c r="W19" s="791">
        <v>8</v>
      </c>
      <c r="X19" s="791"/>
      <c r="Y19" s="780">
        <v>0</v>
      </c>
      <c r="Z19" s="780"/>
      <c r="AA19" s="780">
        <v>0</v>
      </c>
      <c r="AB19" s="780"/>
      <c r="AC19" s="780">
        <v>0</v>
      </c>
      <c r="AD19" s="780"/>
      <c r="AE19" s="1176">
        <f t="shared" si="0"/>
        <v>334</v>
      </c>
      <c r="AF19" s="1177"/>
    </row>
    <row r="20" spans="1:32" ht="14.25">
      <c r="A20" s="783" t="s">
        <v>321</v>
      </c>
      <c r="B20" s="784"/>
      <c r="C20" s="785"/>
      <c r="D20" s="140" t="s">
        <v>322</v>
      </c>
      <c r="E20" s="229">
        <v>10</v>
      </c>
      <c r="F20" s="130" t="s">
        <v>297</v>
      </c>
      <c r="G20" s="794">
        <f>5.9</f>
        <v>5.9</v>
      </c>
      <c r="H20" s="791"/>
      <c r="I20" s="791">
        <f>5.9</f>
        <v>5.9</v>
      </c>
      <c r="J20" s="791"/>
      <c r="K20" s="791">
        <f>7.9</f>
        <v>7.9</v>
      </c>
      <c r="L20" s="791"/>
      <c r="M20" s="791">
        <f>10.9</f>
        <v>10.9</v>
      </c>
      <c r="N20" s="791"/>
      <c r="O20" s="791">
        <f>27.9</f>
        <v>27.9</v>
      </c>
      <c r="P20" s="791"/>
      <c r="Q20" s="791">
        <f>24.9</f>
        <v>24.9</v>
      </c>
      <c r="R20" s="791"/>
      <c r="S20" s="791">
        <f>26.9</f>
        <v>26.9</v>
      </c>
      <c r="T20" s="791"/>
      <c r="U20" s="791">
        <f>38.4</f>
        <v>38.4</v>
      </c>
      <c r="V20" s="791"/>
      <c r="W20" s="791">
        <f>28.9</f>
        <v>28.9</v>
      </c>
      <c r="X20" s="791"/>
      <c r="Y20" s="791">
        <f>15.4</f>
        <v>15.4</v>
      </c>
      <c r="Z20" s="791"/>
      <c r="AA20" s="791">
        <f>8.9</f>
        <v>8.9</v>
      </c>
      <c r="AB20" s="791"/>
      <c r="AC20" s="791">
        <f>5.9</f>
        <v>5.9</v>
      </c>
      <c r="AD20" s="791"/>
      <c r="AE20" s="1176">
        <f t="shared" si="0"/>
        <v>207.80000000000004</v>
      </c>
      <c r="AF20" s="1177"/>
    </row>
    <row r="21" spans="1:32" ht="14.25">
      <c r="A21" s="783" t="s">
        <v>323</v>
      </c>
      <c r="B21" s="784"/>
      <c r="C21" s="785"/>
      <c r="D21" s="140" t="s">
        <v>324</v>
      </c>
      <c r="E21" s="229">
        <v>10</v>
      </c>
      <c r="F21" s="130" t="s">
        <v>297</v>
      </c>
      <c r="G21" s="794">
        <v>181.7</v>
      </c>
      <c r="H21" s="791"/>
      <c r="I21" s="791">
        <v>161.30000000000001</v>
      </c>
      <c r="J21" s="791"/>
      <c r="K21" s="791">
        <v>102.79</v>
      </c>
      <c r="L21" s="791"/>
      <c r="M21" s="791">
        <v>108</v>
      </c>
      <c r="N21" s="791"/>
      <c r="O21" s="791">
        <v>135.9</v>
      </c>
      <c r="P21" s="791"/>
      <c r="Q21" s="791">
        <v>62</v>
      </c>
      <c r="R21" s="791"/>
      <c r="S21" s="791">
        <v>9</v>
      </c>
      <c r="T21" s="791"/>
      <c r="U21" s="791">
        <v>88.5</v>
      </c>
      <c r="V21" s="791"/>
      <c r="W21" s="791">
        <v>109.5</v>
      </c>
      <c r="X21" s="791"/>
      <c r="Y21" s="791">
        <v>104.5</v>
      </c>
      <c r="Z21" s="791"/>
      <c r="AA21" s="791">
        <v>112.2</v>
      </c>
      <c r="AB21" s="791"/>
      <c r="AC21" s="791">
        <v>146.69999999999999</v>
      </c>
      <c r="AD21" s="791"/>
      <c r="AE21" s="1176">
        <f t="shared" si="0"/>
        <v>1322.0900000000001</v>
      </c>
      <c r="AF21" s="1177"/>
    </row>
    <row r="22" spans="1:32" ht="14.25">
      <c r="A22" s="783" t="s">
        <v>325</v>
      </c>
      <c r="B22" s="784"/>
      <c r="C22" s="785"/>
      <c r="D22" s="140" t="s">
        <v>326</v>
      </c>
      <c r="E22" s="229">
        <v>10</v>
      </c>
      <c r="F22" s="230" t="s">
        <v>297</v>
      </c>
      <c r="G22" s="786">
        <v>33</v>
      </c>
      <c r="H22" s="780"/>
      <c r="I22" s="780">
        <v>34.799999999999997</v>
      </c>
      <c r="J22" s="780"/>
      <c r="K22" s="780">
        <v>44.7</v>
      </c>
      <c r="L22" s="780"/>
      <c r="M22" s="780">
        <v>34.200000000000003</v>
      </c>
      <c r="N22" s="780"/>
      <c r="O22" s="780">
        <v>37</v>
      </c>
      <c r="P22" s="780"/>
      <c r="Q22" s="780">
        <v>16.399999999999999</v>
      </c>
      <c r="R22" s="780"/>
      <c r="S22" s="780">
        <v>0</v>
      </c>
      <c r="T22" s="780"/>
      <c r="U22" s="780">
        <v>0</v>
      </c>
      <c r="V22" s="780"/>
      <c r="W22" s="780">
        <v>13.9</v>
      </c>
      <c r="X22" s="780"/>
      <c r="Y22" s="780">
        <v>35.75</v>
      </c>
      <c r="Z22" s="780"/>
      <c r="AA22" s="780">
        <v>12.3</v>
      </c>
      <c r="AB22" s="780"/>
      <c r="AC22" s="780">
        <v>21.2</v>
      </c>
      <c r="AD22" s="780"/>
      <c r="AE22" s="1198">
        <f t="shared" si="0"/>
        <v>283.25</v>
      </c>
      <c r="AF22" s="1199"/>
    </row>
    <row r="23" spans="1:32" ht="14.25">
      <c r="A23" s="783" t="s">
        <v>327</v>
      </c>
      <c r="B23" s="784"/>
      <c r="C23" s="785"/>
      <c r="D23" s="140" t="s">
        <v>317</v>
      </c>
      <c r="E23" s="229">
        <v>10</v>
      </c>
      <c r="F23" s="230" t="s">
        <v>297</v>
      </c>
      <c r="G23" s="786">
        <v>28.4</v>
      </c>
      <c r="H23" s="780"/>
      <c r="I23" s="780">
        <v>26.8</v>
      </c>
      <c r="J23" s="780"/>
      <c r="K23" s="780">
        <v>35.6</v>
      </c>
      <c r="L23" s="780"/>
      <c r="M23" s="780">
        <v>23.6</v>
      </c>
      <c r="N23" s="780"/>
      <c r="O23" s="780">
        <v>28.5</v>
      </c>
      <c r="P23" s="780"/>
      <c r="Q23" s="780">
        <v>32.299999999999997</v>
      </c>
      <c r="R23" s="780"/>
      <c r="S23" s="780">
        <v>36</v>
      </c>
      <c r="T23" s="780"/>
      <c r="U23" s="780">
        <v>28.3</v>
      </c>
      <c r="V23" s="780"/>
      <c r="W23" s="780">
        <v>24</v>
      </c>
      <c r="X23" s="780"/>
      <c r="Y23" s="780">
        <v>15.2</v>
      </c>
      <c r="Z23" s="780"/>
      <c r="AA23" s="780">
        <v>8.8000000000000007</v>
      </c>
      <c r="AB23" s="780"/>
      <c r="AC23" s="780">
        <v>32.5</v>
      </c>
      <c r="AD23" s="780"/>
      <c r="AE23" s="1198">
        <f t="shared" si="0"/>
        <v>320</v>
      </c>
      <c r="AF23" s="1199"/>
    </row>
    <row r="24" spans="1:32" ht="14.25">
      <c r="A24" s="783" t="s">
        <v>328</v>
      </c>
      <c r="B24" s="784"/>
      <c r="C24" s="785"/>
      <c r="D24" s="140" t="s">
        <v>299</v>
      </c>
      <c r="E24" s="229">
        <v>10</v>
      </c>
      <c r="F24" s="230" t="s">
        <v>297</v>
      </c>
      <c r="G24" s="786">
        <v>152.5</v>
      </c>
      <c r="H24" s="780"/>
      <c r="I24" s="780">
        <v>152</v>
      </c>
      <c r="J24" s="780"/>
      <c r="K24" s="780">
        <v>221.5</v>
      </c>
      <c r="L24" s="780"/>
      <c r="M24" s="780">
        <v>348</v>
      </c>
      <c r="N24" s="780"/>
      <c r="O24" s="780">
        <v>281.5</v>
      </c>
      <c r="P24" s="780"/>
      <c r="Q24" s="780">
        <v>226</v>
      </c>
      <c r="R24" s="780"/>
      <c r="S24" s="780">
        <v>8</v>
      </c>
      <c r="T24" s="780"/>
      <c r="U24" s="780">
        <v>0</v>
      </c>
      <c r="V24" s="780"/>
      <c r="W24" s="780">
        <v>28.5</v>
      </c>
      <c r="X24" s="780"/>
      <c r="Y24" s="780">
        <v>23</v>
      </c>
      <c r="Z24" s="780"/>
      <c r="AA24" s="780">
        <v>51</v>
      </c>
      <c r="AB24" s="780"/>
      <c r="AC24" s="780">
        <v>63.5</v>
      </c>
      <c r="AD24" s="780"/>
      <c r="AE24" s="1198">
        <f t="shared" si="0"/>
        <v>1555.5</v>
      </c>
      <c r="AF24" s="1199"/>
    </row>
    <row r="25" spans="1:32" ht="14.25">
      <c r="A25" s="1193" t="s">
        <v>329</v>
      </c>
      <c r="B25" s="1194"/>
      <c r="C25" s="1195"/>
      <c r="D25" s="231" t="s">
        <v>301</v>
      </c>
      <c r="E25" s="232">
        <v>10</v>
      </c>
      <c r="F25" s="233" t="s">
        <v>297</v>
      </c>
      <c r="G25" s="1196">
        <v>0</v>
      </c>
      <c r="H25" s="1187"/>
      <c r="I25" s="1196">
        <v>0</v>
      </c>
      <c r="J25" s="1187"/>
      <c r="K25" s="1196">
        <v>0</v>
      </c>
      <c r="L25" s="1187"/>
      <c r="M25" s="1196">
        <v>0</v>
      </c>
      <c r="N25" s="1187"/>
      <c r="O25" s="1196">
        <v>0</v>
      </c>
      <c r="P25" s="1187"/>
      <c r="Q25" s="1196">
        <v>0</v>
      </c>
      <c r="R25" s="1187"/>
      <c r="S25" s="1196">
        <v>0</v>
      </c>
      <c r="T25" s="1187"/>
      <c r="U25" s="1187">
        <v>11.7</v>
      </c>
      <c r="V25" s="1187"/>
      <c r="W25" s="1187">
        <v>18.3</v>
      </c>
      <c r="X25" s="1187"/>
      <c r="Y25" s="1187">
        <v>78.2</v>
      </c>
      <c r="Z25" s="1187"/>
      <c r="AA25" s="1187">
        <v>36</v>
      </c>
      <c r="AB25" s="1187"/>
      <c r="AC25" s="1187">
        <v>18</v>
      </c>
      <c r="AD25" s="1187"/>
      <c r="AE25" s="1188">
        <f t="shared" si="0"/>
        <v>162.19999999999999</v>
      </c>
      <c r="AF25" s="1189"/>
    </row>
    <row r="26" spans="1:32" s="236" customFormat="1" ht="14.25">
      <c r="A26" s="783" t="s">
        <v>330</v>
      </c>
      <c r="B26" s="784"/>
      <c r="C26" s="785"/>
      <c r="D26" s="140" t="s">
        <v>301</v>
      </c>
      <c r="E26" s="229">
        <v>10</v>
      </c>
      <c r="F26" s="130" t="s">
        <v>297</v>
      </c>
      <c r="G26" s="794">
        <v>1.5</v>
      </c>
      <c r="H26" s="791"/>
      <c r="I26" s="791">
        <v>33.26</v>
      </c>
      <c r="J26" s="791"/>
      <c r="K26" s="791">
        <v>32.74</v>
      </c>
      <c r="L26" s="791"/>
      <c r="M26" s="780">
        <v>0</v>
      </c>
      <c r="N26" s="780"/>
      <c r="O26" s="780">
        <v>0</v>
      </c>
      <c r="P26" s="780"/>
      <c r="Q26" s="780">
        <v>0</v>
      </c>
      <c r="R26" s="780"/>
      <c r="S26" s="780">
        <v>0</v>
      </c>
      <c r="T26" s="780"/>
      <c r="U26" s="791">
        <v>7.25</v>
      </c>
      <c r="V26" s="791"/>
      <c r="W26" s="791">
        <v>24.45</v>
      </c>
      <c r="X26" s="791"/>
      <c r="Y26" s="791">
        <v>8.1</v>
      </c>
      <c r="Z26" s="791"/>
      <c r="AA26" s="791">
        <v>5.2</v>
      </c>
      <c r="AB26" s="791"/>
      <c r="AC26" s="780">
        <v>0</v>
      </c>
      <c r="AD26" s="780"/>
      <c r="AE26" s="1185">
        <f t="shared" si="0"/>
        <v>112.5</v>
      </c>
      <c r="AF26" s="1186"/>
    </row>
    <row r="27" spans="1:32" ht="14.25">
      <c r="A27" s="783" t="s">
        <v>331</v>
      </c>
      <c r="B27" s="784"/>
      <c r="C27" s="785"/>
      <c r="D27" s="237" t="s">
        <v>332</v>
      </c>
      <c r="E27" s="229">
        <v>10</v>
      </c>
      <c r="F27" s="130" t="s">
        <v>297</v>
      </c>
      <c r="G27" s="786">
        <v>0</v>
      </c>
      <c r="H27" s="780"/>
      <c r="I27" s="786">
        <v>0</v>
      </c>
      <c r="J27" s="780"/>
      <c r="K27" s="786">
        <v>0</v>
      </c>
      <c r="L27" s="780"/>
      <c r="M27" s="791">
        <v>133.69999999999999</v>
      </c>
      <c r="N27" s="791"/>
      <c r="O27" s="780">
        <v>0</v>
      </c>
      <c r="P27" s="780"/>
      <c r="Q27" s="780">
        <v>0</v>
      </c>
      <c r="R27" s="780"/>
      <c r="S27" s="791">
        <v>2</v>
      </c>
      <c r="T27" s="791"/>
      <c r="U27" s="780">
        <v>0</v>
      </c>
      <c r="V27" s="780"/>
      <c r="W27" s="791">
        <v>26</v>
      </c>
      <c r="X27" s="791"/>
      <c r="Y27" s="791">
        <v>21</v>
      </c>
      <c r="Z27" s="791"/>
      <c r="AA27" s="791">
        <v>7</v>
      </c>
      <c r="AB27" s="791"/>
      <c r="AC27" s="791">
        <v>4</v>
      </c>
      <c r="AD27" s="791"/>
      <c r="AE27" s="1176">
        <f t="shared" si="0"/>
        <v>193.7</v>
      </c>
      <c r="AF27" s="1177"/>
    </row>
    <row r="28" spans="1:32" ht="14.25">
      <c r="A28" s="783" t="s">
        <v>331</v>
      </c>
      <c r="B28" s="784"/>
      <c r="C28" s="785"/>
      <c r="D28" s="237" t="s">
        <v>333</v>
      </c>
      <c r="E28" s="229">
        <v>10</v>
      </c>
      <c r="F28" s="130" t="s">
        <v>297</v>
      </c>
      <c r="G28" s="794">
        <v>2.4</v>
      </c>
      <c r="H28" s="791"/>
      <c r="I28" s="791">
        <v>165.2</v>
      </c>
      <c r="J28" s="791"/>
      <c r="K28" s="791">
        <v>109.2</v>
      </c>
      <c r="L28" s="791"/>
      <c r="M28" s="780">
        <v>0</v>
      </c>
      <c r="N28" s="780"/>
      <c r="O28" s="780">
        <v>0</v>
      </c>
      <c r="P28" s="780"/>
      <c r="Q28" s="780">
        <v>0</v>
      </c>
      <c r="R28" s="780"/>
      <c r="S28" s="780">
        <v>0</v>
      </c>
      <c r="T28" s="780"/>
      <c r="U28" s="780">
        <v>0</v>
      </c>
      <c r="V28" s="780"/>
      <c r="W28" s="791">
        <v>2</v>
      </c>
      <c r="X28" s="791"/>
      <c r="Y28" s="791">
        <v>47.2</v>
      </c>
      <c r="Z28" s="791"/>
      <c r="AA28" s="791">
        <v>8.4</v>
      </c>
      <c r="AB28" s="791"/>
      <c r="AC28" s="791">
        <v>2.2000000000000002</v>
      </c>
      <c r="AD28" s="791"/>
      <c r="AE28" s="1176">
        <f t="shared" si="0"/>
        <v>336.59999999999997</v>
      </c>
      <c r="AF28" s="1177"/>
    </row>
    <row r="29" spans="1:32" ht="14.25">
      <c r="A29" s="783" t="s">
        <v>331</v>
      </c>
      <c r="B29" s="784"/>
      <c r="C29" s="785"/>
      <c r="D29" s="140" t="s">
        <v>308</v>
      </c>
      <c r="E29" s="229">
        <v>10</v>
      </c>
      <c r="F29" s="130" t="s">
        <v>297</v>
      </c>
      <c r="G29" s="786">
        <v>0</v>
      </c>
      <c r="H29" s="780"/>
      <c r="I29" s="786">
        <v>0</v>
      </c>
      <c r="J29" s="780"/>
      <c r="K29" s="786">
        <v>0</v>
      </c>
      <c r="L29" s="780"/>
      <c r="M29" s="791">
        <v>133.69999999999999</v>
      </c>
      <c r="N29" s="791"/>
      <c r="O29" s="780">
        <v>0</v>
      </c>
      <c r="P29" s="780"/>
      <c r="Q29" s="780">
        <v>0</v>
      </c>
      <c r="R29" s="780"/>
      <c r="S29" s="791">
        <v>5</v>
      </c>
      <c r="T29" s="791"/>
      <c r="U29" s="780">
        <v>0</v>
      </c>
      <c r="V29" s="780"/>
      <c r="W29" s="791">
        <v>26</v>
      </c>
      <c r="X29" s="791"/>
      <c r="Y29" s="791">
        <v>20</v>
      </c>
      <c r="Z29" s="791"/>
      <c r="AA29" s="791">
        <v>7</v>
      </c>
      <c r="AB29" s="791"/>
      <c r="AC29" s="791">
        <v>3</v>
      </c>
      <c r="AD29" s="791"/>
      <c r="AE29" s="1176">
        <f t="shared" si="0"/>
        <v>194.7</v>
      </c>
      <c r="AF29" s="1177"/>
    </row>
    <row r="30" spans="1:32" s="236" customFormat="1" ht="14.25">
      <c r="A30" s="783" t="s">
        <v>334</v>
      </c>
      <c r="B30" s="784"/>
      <c r="C30" s="785"/>
      <c r="D30" s="140" t="s">
        <v>296</v>
      </c>
      <c r="E30" s="229">
        <v>10</v>
      </c>
      <c r="F30" s="230" t="s">
        <v>303</v>
      </c>
      <c r="G30" s="786">
        <v>18</v>
      </c>
      <c r="H30" s="780"/>
      <c r="I30" s="780">
        <v>132</v>
      </c>
      <c r="J30" s="780"/>
      <c r="K30" s="780">
        <v>0</v>
      </c>
      <c r="L30" s="780"/>
      <c r="M30" s="780">
        <v>0</v>
      </c>
      <c r="N30" s="780"/>
      <c r="O30" s="780">
        <v>0</v>
      </c>
      <c r="P30" s="780"/>
      <c r="Q30" s="780">
        <v>0</v>
      </c>
      <c r="R30" s="780"/>
      <c r="S30" s="780">
        <v>0</v>
      </c>
      <c r="T30" s="780"/>
      <c r="U30" s="780">
        <v>0</v>
      </c>
      <c r="V30" s="780"/>
      <c r="W30" s="780">
        <v>0</v>
      </c>
      <c r="X30" s="780"/>
      <c r="Y30" s="780">
        <v>0</v>
      </c>
      <c r="Z30" s="780"/>
      <c r="AA30" s="780">
        <v>16</v>
      </c>
      <c r="AB30" s="780"/>
      <c r="AC30" s="780">
        <v>46</v>
      </c>
      <c r="AD30" s="780"/>
      <c r="AE30" s="1198">
        <f t="shared" si="0"/>
        <v>212</v>
      </c>
      <c r="AF30" s="1199"/>
    </row>
    <row r="31" spans="1:32" ht="14.25">
      <c r="A31" s="783" t="s">
        <v>335</v>
      </c>
      <c r="B31" s="784"/>
      <c r="C31" s="785"/>
      <c r="D31" s="140" t="s">
        <v>336</v>
      </c>
      <c r="E31" s="229">
        <v>10</v>
      </c>
      <c r="F31" s="230" t="s">
        <v>303</v>
      </c>
      <c r="G31" s="786">
        <v>0</v>
      </c>
      <c r="H31" s="780"/>
      <c r="I31" s="780">
        <v>16</v>
      </c>
      <c r="J31" s="780"/>
      <c r="K31" s="780">
        <v>16</v>
      </c>
      <c r="L31" s="780"/>
      <c r="M31" s="780">
        <v>16</v>
      </c>
      <c r="N31" s="780"/>
      <c r="O31" s="780">
        <v>24.3</v>
      </c>
      <c r="P31" s="780"/>
      <c r="Q31" s="780">
        <v>7.3</v>
      </c>
      <c r="R31" s="780"/>
      <c r="S31" s="780">
        <v>8.3000000000000007</v>
      </c>
      <c r="T31" s="780"/>
      <c r="U31" s="780">
        <v>7</v>
      </c>
      <c r="V31" s="780"/>
      <c r="W31" s="780">
        <v>6</v>
      </c>
      <c r="X31" s="780"/>
      <c r="Y31" s="780">
        <v>6</v>
      </c>
      <c r="Z31" s="780"/>
      <c r="AA31" s="780">
        <v>14</v>
      </c>
      <c r="AB31" s="780"/>
      <c r="AC31" s="780">
        <v>142.5</v>
      </c>
      <c r="AD31" s="780"/>
      <c r="AE31" s="1198">
        <f t="shared" si="0"/>
        <v>263.39999999999998</v>
      </c>
      <c r="AF31" s="1199"/>
    </row>
    <row r="32" spans="1:32" ht="14.25">
      <c r="A32" s="783" t="s">
        <v>337</v>
      </c>
      <c r="B32" s="784"/>
      <c r="C32" s="785"/>
      <c r="D32" s="140" t="s">
        <v>338</v>
      </c>
      <c r="E32" s="229">
        <v>10</v>
      </c>
      <c r="F32" s="230" t="s">
        <v>303</v>
      </c>
      <c r="G32" s="786">
        <v>0</v>
      </c>
      <c r="H32" s="780"/>
      <c r="I32" s="780">
        <v>182</v>
      </c>
      <c r="J32" s="780"/>
      <c r="K32" s="780">
        <v>0</v>
      </c>
      <c r="L32" s="780"/>
      <c r="M32" s="780">
        <v>0</v>
      </c>
      <c r="N32" s="780"/>
      <c r="O32" s="780">
        <v>1.5</v>
      </c>
      <c r="P32" s="780"/>
      <c r="Q32" s="780">
        <v>0</v>
      </c>
      <c r="R32" s="780"/>
      <c r="S32" s="780">
        <v>0</v>
      </c>
      <c r="T32" s="780"/>
      <c r="U32" s="780">
        <v>2</v>
      </c>
      <c r="V32" s="780"/>
      <c r="W32" s="780">
        <v>5</v>
      </c>
      <c r="X32" s="780"/>
      <c r="Y32" s="780">
        <v>12</v>
      </c>
      <c r="Z32" s="780"/>
      <c r="AA32" s="780">
        <v>65</v>
      </c>
      <c r="AB32" s="780"/>
      <c r="AC32" s="780">
        <v>1</v>
      </c>
      <c r="AD32" s="780"/>
      <c r="AE32" s="1198">
        <f t="shared" si="0"/>
        <v>268.5</v>
      </c>
      <c r="AF32" s="1199"/>
    </row>
    <row r="33" spans="1:32" ht="14.25">
      <c r="A33" s="783" t="s">
        <v>337</v>
      </c>
      <c r="B33" s="784"/>
      <c r="C33" s="785"/>
      <c r="D33" s="140" t="s">
        <v>308</v>
      </c>
      <c r="E33" s="229">
        <v>10</v>
      </c>
      <c r="F33" s="230" t="s">
        <v>303</v>
      </c>
      <c r="G33" s="786">
        <v>0</v>
      </c>
      <c r="H33" s="780"/>
      <c r="I33" s="780">
        <v>110</v>
      </c>
      <c r="J33" s="780"/>
      <c r="K33" s="780">
        <v>0</v>
      </c>
      <c r="L33" s="780"/>
      <c r="M33" s="780">
        <v>0</v>
      </c>
      <c r="N33" s="780"/>
      <c r="O33" s="780">
        <v>0</v>
      </c>
      <c r="P33" s="780"/>
      <c r="Q33" s="780">
        <v>0</v>
      </c>
      <c r="R33" s="780"/>
      <c r="S33" s="780">
        <v>2</v>
      </c>
      <c r="T33" s="780"/>
      <c r="U33" s="780">
        <v>0</v>
      </c>
      <c r="V33" s="780"/>
      <c r="W33" s="780">
        <v>5.5</v>
      </c>
      <c r="X33" s="780"/>
      <c r="Y33" s="780">
        <v>12</v>
      </c>
      <c r="Z33" s="780"/>
      <c r="AA33" s="780">
        <v>65</v>
      </c>
      <c r="AB33" s="780"/>
      <c r="AC33" s="780">
        <v>1</v>
      </c>
      <c r="AD33" s="780"/>
      <c r="AE33" s="1198">
        <f t="shared" si="0"/>
        <v>195.5</v>
      </c>
      <c r="AF33" s="1199"/>
    </row>
    <row r="34" spans="1:32" ht="14.25">
      <c r="A34" s="783" t="s">
        <v>339</v>
      </c>
      <c r="B34" s="784"/>
      <c r="C34" s="785"/>
      <c r="D34" s="140" t="s">
        <v>340</v>
      </c>
      <c r="E34" s="229">
        <v>10</v>
      </c>
      <c r="F34" s="230" t="s">
        <v>303</v>
      </c>
      <c r="G34" s="786">
        <v>0</v>
      </c>
      <c r="H34" s="780"/>
      <c r="I34" s="786">
        <v>0</v>
      </c>
      <c r="J34" s="780"/>
      <c r="K34" s="786">
        <v>0</v>
      </c>
      <c r="L34" s="780"/>
      <c r="M34" s="786">
        <v>0</v>
      </c>
      <c r="N34" s="780"/>
      <c r="O34" s="786">
        <v>0</v>
      </c>
      <c r="P34" s="780"/>
      <c r="Q34" s="786">
        <v>0</v>
      </c>
      <c r="R34" s="780"/>
      <c r="S34" s="780">
        <v>3</v>
      </c>
      <c r="T34" s="780"/>
      <c r="U34" s="780">
        <v>28</v>
      </c>
      <c r="V34" s="780"/>
      <c r="W34" s="780">
        <v>35</v>
      </c>
      <c r="X34" s="780"/>
      <c r="Y34" s="780">
        <v>33</v>
      </c>
      <c r="Z34" s="780"/>
      <c r="AA34" s="780">
        <v>0</v>
      </c>
      <c r="AB34" s="780"/>
      <c r="AC34" s="780">
        <v>184</v>
      </c>
      <c r="AD34" s="780"/>
      <c r="AE34" s="1198">
        <f t="shared" si="0"/>
        <v>283</v>
      </c>
      <c r="AF34" s="1199"/>
    </row>
    <row r="35" spans="1:32" ht="14.25">
      <c r="A35" s="1193" t="s">
        <v>341</v>
      </c>
      <c r="B35" s="1194"/>
      <c r="C35" s="1195"/>
      <c r="D35" s="231" t="s">
        <v>342</v>
      </c>
      <c r="E35" s="232">
        <v>10</v>
      </c>
      <c r="F35" s="233" t="s">
        <v>303</v>
      </c>
      <c r="G35" s="1196">
        <v>0</v>
      </c>
      <c r="H35" s="1187"/>
      <c r="I35" s="1187">
        <v>25</v>
      </c>
      <c r="J35" s="1187"/>
      <c r="K35" s="780">
        <v>0</v>
      </c>
      <c r="L35" s="780"/>
      <c r="M35" s="1187">
        <v>0.5</v>
      </c>
      <c r="N35" s="1187"/>
      <c r="O35" s="1187">
        <v>1</v>
      </c>
      <c r="P35" s="1187"/>
      <c r="Q35" s="780">
        <v>0</v>
      </c>
      <c r="R35" s="780"/>
      <c r="S35" s="1187">
        <v>1</v>
      </c>
      <c r="T35" s="1187"/>
      <c r="U35" s="780">
        <v>0</v>
      </c>
      <c r="V35" s="780"/>
      <c r="W35" s="780">
        <v>0</v>
      </c>
      <c r="X35" s="780"/>
      <c r="Y35" s="780">
        <v>0</v>
      </c>
      <c r="Z35" s="780"/>
      <c r="AA35" s="1187">
        <v>8.6</v>
      </c>
      <c r="AB35" s="1187"/>
      <c r="AC35" s="1187">
        <v>0</v>
      </c>
      <c r="AD35" s="1187"/>
      <c r="AE35" s="1188">
        <f t="shared" si="0"/>
        <v>36.1</v>
      </c>
      <c r="AF35" s="1189"/>
    </row>
    <row r="36" spans="1:32" ht="14.25">
      <c r="A36" s="783" t="s">
        <v>343</v>
      </c>
      <c r="B36" s="784"/>
      <c r="C36" s="785"/>
      <c r="D36" s="140" t="s">
        <v>344</v>
      </c>
      <c r="E36" s="229">
        <v>10</v>
      </c>
      <c r="F36" s="130" t="s">
        <v>303</v>
      </c>
      <c r="G36" s="794">
        <v>23.8</v>
      </c>
      <c r="H36" s="791"/>
      <c r="I36" s="791">
        <v>26</v>
      </c>
      <c r="J36" s="791"/>
      <c r="K36" s="791">
        <v>27.5</v>
      </c>
      <c r="L36" s="791"/>
      <c r="M36" s="791">
        <v>51</v>
      </c>
      <c r="N36" s="791"/>
      <c r="O36" s="791">
        <v>56.4</v>
      </c>
      <c r="P36" s="791"/>
      <c r="Q36" s="791">
        <v>49.6</v>
      </c>
      <c r="R36" s="791"/>
      <c r="S36" s="791">
        <v>56.6</v>
      </c>
      <c r="T36" s="791"/>
      <c r="U36" s="791">
        <v>36.700000000000003</v>
      </c>
      <c r="V36" s="791"/>
      <c r="W36" s="791">
        <v>56.6</v>
      </c>
      <c r="X36" s="791"/>
      <c r="Y36" s="791">
        <v>70.900000000000006</v>
      </c>
      <c r="Z36" s="791"/>
      <c r="AA36" s="791">
        <v>66</v>
      </c>
      <c r="AB36" s="791"/>
      <c r="AC36" s="791">
        <v>25.8</v>
      </c>
      <c r="AD36" s="791"/>
      <c r="AE36" s="1185">
        <f t="shared" si="0"/>
        <v>546.9</v>
      </c>
      <c r="AF36" s="1186"/>
    </row>
    <row r="37" spans="1:32" ht="14.25">
      <c r="A37" s="783" t="s">
        <v>345</v>
      </c>
      <c r="B37" s="784"/>
      <c r="C37" s="785"/>
      <c r="D37" s="140" t="s">
        <v>344</v>
      </c>
      <c r="E37" s="229">
        <v>10</v>
      </c>
      <c r="F37" s="130" t="s">
        <v>303</v>
      </c>
      <c r="G37" s="794">
        <v>15.7</v>
      </c>
      <c r="H37" s="791"/>
      <c r="I37" s="791">
        <v>175.7</v>
      </c>
      <c r="J37" s="791"/>
      <c r="K37" s="791">
        <v>175.7</v>
      </c>
      <c r="L37" s="791"/>
      <c r="M37" s="791">
        <v>16.600000000000001</v>
      </c>
      <c r="N37" s="791"/>
      <c r="O37" s="791">
        <v>28.3</v>
      </c>
      <c r="P37" s="791"/>
      <c r="Q37" s="791">
        <v>28.3</v>
      </c>
      <c r="R37" s="791"/>
      <c r="S37" s="791">
        <v>58.6</v>
      </c>
      <c r="T37" s="791"/>
      <c r="U37" s="791">
        <v>58.67</v>
      </c>
      <c r="V37" s="791"/>
      <c r="W37" s="791">
        <v>63.7</v>
      </c>
      <c r="X37" s="791"/>
      <c r="Y37" s="791">
        <v>63.4</v>
      </c>
      <c r="Z37" s="791"/>
      <c r="AA37" s="791">
        <v>16.600000000000001</v>
      </c>
      <c r="AB37" s="791"/>
      <c r="AC37" s="791">
        <v>16.600000000000001</v>
      </c>
      <c r="AD37" s="791"/>
      <c r="AE37" s="1176">
        <f t="shared" si="0"/>
        <v>717.87000000000012</v>
      </c>
      <c r="AF37" s="1177"/>
    </row>
    <row r="38" spans="1:32" ht="14.25">
      <c r="A38" s="783" t="s">
        <v>346</v>
      </c>
      <c r="B38" s="784"/>
      <c r="C38" s="785"/>
      <c r="D38" s="140" t="s">
        <v>347</v>
      </c>
      <c r="E38" s="229">
        <v>10</v>
      </c>
      <c r="F38" s="130" t="s">
        <v>303</v>
      </c>
      <c r="G38" s="794">
        <v>128.5</v>
      </c>
      <c r="H38" s="791"/>
      <c r="I38" s="791">
        <v>36.5</v>
      </c>
      <c r="J38" s="791"/>
      <c r="K38" s="791">
        <v>21.5</v>
      </c>
      <c r="L38" s="791"/>
      <c r="M38" s="791">
        <v>145</v>
      </c>
      <c r="N38" s="791"/>
      <c r="O38" s="791">
        <v>18.100000000000001</v>
      </c>
      <c r="P38" s="791"/>
      <c r="Q38" s="791">
        <v>20</v>
      </c>
      <c r="R38" s="791"/>
      <c r="S38" s="791">
        <v>6.5</v>
      </c>
      <c r="T38" s="791"/>
      <c r="U38" s="791">
        <v>69</v>
      </c>
      <c r="V38" s="791"/>
      <c r="W38" s="791">
        <v>39</v>
      </c>
      <c r="X38" s="791"/>
      <c r="Y38" s="791">
        <v>29.5</v>
      </c>
      <c r="Z38" s="791"/>
      <c r="AA38" s="791">
        <v>21.5</v>
      </c>
      <c r="AB38" s="791"/>
      <c r="AC38" s="791">
        <v>38.5</v>
      </c>
      <c r="AD38" s="791"/>
      <c r="AE38" s="1176">
        <f t="shared" si="0"/>
        <v>573.6</v>
      </c>
      <c r="AF38" s="1177"/>
    </row>
    <row r="39" spans="1:32" ht="14.25">
      <c r="A39" s="783" t="s">
        <v>348</v>
      </c>
      <c r="B39" s="784"/>
      <c r="C39" s="785"/>
      <c r="D39" s="140" t="s">
        <v>349</v>
      </c>
      <c r="E39" s="229">
        <v>10</v>
      </c>
      <c r="F39" s="130" t="s">
        <v>303</v>
      </c>
      <c r="G39" s="794">
        <v>44</v>
      </c>
      <c r="H39" s="791"/>
      <c r="I39" s="791">
        <v>78</v>
      </c>
      <c r="J39" s="791"/>
      <c r="K39" s="791">
        <v>9</v>
      </c>
      <c r="L39" s="791"/>
      <c r="M39" s="791">
        <v>11</v>
      </c>
      <c r="N39" s="791"/>
      <c r="O39" s="791">
        <v>21</v>
      </c>
      <c r="P39" s="791"/>
      <c r="Q39" s="791">
        <v>17</v>
      </c>
      <c r="R39" s="791"/>
      <c r="S39" s="791">
        <v>18</v>
      </c>
      <c r="T39" s="791"/>
      <c r="U39" s="791">
        <v>18</v>
      </c>
      <c r="V39" s="791"/>
      <c r="W39" s="791">
        <v>14</v>
      </c>
      <c r="X39" s="791"/>
      <c r="Y39" s="780">
        <v>0</v>
      </c>
      <c r="Z39" s="780"/>
      <c r="AA39" s="780">
        <v>0</v>
      </c>
      <c r="AB39" s="780"/>
      <c r="AC39" s="791">
        <v>8</v>
      </c>
      <c r="AD39" s="791"/>
      <c r="AE39" s="1176">
        <f t="shared" si="0"/>
        <v>238</v>
      </c>
      <c r="AF39" s="1177"/>
    </row>
    <row r="40" spans="1:32" ht="14.25">
      <c r="A40" s="783" t="s">
        <v>350</v>
      </c>
      <c r="B40" s="784"/>
      <c r="C40" s="785"/>
      <c r="D40" s="140" t="s">
        <v>317</v>
      </c>
      <c r="E40" s="229">
        <v>10</v>
      </c>
      <c r="F40" s="230" t="s">
        <v>303</v>
      </c>
      <c r="G40" s="786">
        <v>11.7</v>
      </c>
      <c r="H40" s="780"/>
      <c r="I40" s="780">
        <v>11.2</v>
      </c>
      <c r="J40" s="780"/>
      <c r="K40" s="780">
        <v>12.25</v>
      </c>
      <c r="L40" s="780"/>
      <c r="M40" s="780">
        <v>36.85</v>
      </c>
      <c r="N40" s="780"/>
      <c r="O40" s="780">
        <v>29.2</v>
      </c>
      <c r="P40" s="780"/>
      <c r="Q40" s="780">
        <v>20.2</v>
      </c>
      <c r="R40" s="780"/>
      <c r="S40" s="780">
        <v>12.4</v>
      </c>
      <c r="T40" s="780"/>
      <c r="U40" s="780">
        <v>16</v>
      </c>
      <c r="V40" s="780"/>
      <c r="W40" s="780">
        <v>31.95</v>
      </c>
      <c r="X40" s="780"/>
      <c r="Y40" s="780">
        <v>31.5</v>
      </c>
      <c r="Z40" s="780"/>
      <c r="AA40" s="780">
        <v>29.25</v>
      </c>
      <c r="AB40" s="780"/>
      <c r="AC40" s="780">
        <v>12.1</v>
      </c>
      <c r="AD40" s="780"/>
      <c r="AE40" s="1198">
        <f t="shared" si="0"/>
        <v>254.6</v>
      </c>
      <c r="AF40" s="1199"/>
    </row>
    <row r="41" spans="1:32" ht="14.25">
      <c r="A41" s="783" t="s">
        <v>351</v>
      </c>
      <c r="B41" s="784"/>
      <c r="C41" s="785"/>
      <c r="D41" s="140" t="s">
        <v>296</v>
      </c>
      <c r="E41" s="229">
        <v>10</v>
      </c>
      <c r="F41" s="230" t="s">
        <v>303</v>
      </c>
      <c r="G41" s="786">
        <v>13</v>
      </c>
      <c r="H41" s="780"/>
      <c r="I41" s="780">
        <v>86</v>
      </c>
      <c r="J41" s="780"/>
      <c r="K41" s="780">
        <v>173</v>
      </c>
      <c r="L41" s="780"/>
      <c r="M41" s="780">
        <v>111.6</v>
      </c>
      <c r="N41" s="780"/>
      <c r="O41" s="780">
        <v>29.7</v>
      </c>
      <c r="P41" s="780"/>
      <c r="Q41" s="780">
        <v>31</v>
      </c>
      <c r="R41" s="780"/>
      <c r="S41" s="780">
        <v>116</v>
      </c>
      <c r="T41" s="780"/>
      <c r="U41" s="780">
        <v>160.30000000000001</v>
      </c>
      <c r="V41" s="780"/>
      <c r="W41" s="780">
        <v>79.7</v>
      </c>
      <c r="X41" s="780"/>
      <c r="Y41" s="780">
        <v>86</v>
      </c>
      <c r="Z41" s="780"/>
      <c r="AA41" s="780">
        <v>11</v>
      </c>
      <c r="AB41" s="780"/>
      <c r="AC41" s="780">
        <v>327.3</v>
      </c>
      <c r="AD41" s="780"/>
      <c r="AE41" s="1198">
        <f t="shared" si="0"/>
        <v>1224.5999999999999</v>
      </c>
      <c r="AF41" s="1199"/>
    </row>
    <row r="42" spans="1:32" ht="14.25">
      <c r="A42" s="783" t="s">
        <v>351</v>
      </c>
      <c r="B42" s="784"/>
      <c r="C42" s="785"/>
      <c r="D42" s="140" t="s">
        <v>299</v>
      </c>
      <c r="E42" s="229">
        <v>10</v>
      </c>
      <c r="F42" s="230" t="s">
        <v>303</v>
      </c>
      <c r="G42" s="786">
        <v>33.299999999999997</v>
      </c>
      <c r="H42" s="780"/>
      <c r="I42" s="780">
        <v>90.3</v>
      </c>
      <c r="J42" s="780"/>
      <c r="K42" s="780">
        <v>181</v>
      </c>
      <c r="L42" s="780"/>
      <c r="M42" s="780">
        <v>0</v>
      </c>
      <c r="N42" s="780"/>
      <c r="O42" s="780">
        <v>0</v>
      </c>
      <c r="P42" s="780"/>
      <c r="Q42" s="780">
        <v>0</v>
      </c>
      <c r="R42" s="780"/>
      <c r="S42" s="780">
        <v>16</v>
      </c>
      <c r="T42" s="780"/>
      <c r="U42" s="780">
        <v>66</v>
      </c>
      <c r="V42" s="780"/>
      <c r="W42" s="780">
        <v>164.2</v>
      </c>
      <c r="X42" s="780"/>
      <c r="Y42" s="780">
        <v>13.3</v>
      </c>
      <c r="Z42" s="780"/>
      <c r="AA42" s="780">
        <v>13.3</v>
      </c>
      <c r="AB42" s="780"/>
      <c r="AC42" s="780">
        <v>161.30000000000001</v>
      </c>
      <c r="AD42" s="780"/>
      <c r="AE42" s="1198">
        <f t="shared" si="0"/>
        <v>738.69999999999982</v>
      </c>
      <c r="AF42" s="1199"/>
    </row>
    <row r="43" spans="1:32" ht="14.25">
      <c r="A43" s="1193" t="s">
        <v>352</v>
      </c>
      <c r="B43" s="1194"/>
      <c r="C43" s="1195"/>
      <c r="D43" s="231" t="s">
        <v>353</v>
      </c>
      <c r="E43" s="232">
        <v>10</v>
      </c>
      <c r="F43" s="233" t="s">
        <v>303</v>
      </c>
      <c r="G43" s="1196">
        <v>31.5</v>
      </c>
      <c r="H43" s="1187"/>
      <c r="I43" s="1187">
        <v>29</v>
      </c>
      <c r="J43" s="1187"/>
      <c r="K43" s="1187">
        <v>160.5</v>
      </c>
      <c r="L43" s="1187"/>
      <c r="M43" s="780">
        <v>0</v>
      </c>
      <c r="N43" s="780"/>
      <c r="O43" s="1187">
        <v>21</v>
      </c>
      <c r="P43" s="1187"/>
      <c r="Q43" s="1187">
        <v>23</v>
      </c>
      <c r="R43" s="1187"/>
      <c r="S43" s="1187">
        <v>19.7</v>
      </c>
      <c r="T43" s="1187"/>
      <c r="U43" s="1187">
        <v>29.6</v>
      </c>
      <c r="V43" s="1187"/>
      <c r="W43" s="1187">
        <v>15</v>
      </c>
      <c r="X43" s="1187"/>
      <c r="Y43" s="1187">
        <v>110.7</v>
      </c>
      <c r="Z43" s="1187"/>
      <c r="AA43" s="1187">
        <v>72</v>
      </c>
      <c r="AB43" s="1187"/>
      <c r="AC43" s="1187">
        <v>24</v>
      </c>
      <c r="AD43" s="1187"/>
      <c r="AE43" s="1188">
        <f t="shared" si="0"/>
        <v>536</v>
      </c>
      <c r="AF43" s="1189"/>
    </row>
    <row r="44" spans="1:32" ht="14.25">
      <c r="A44" s="783" t="s">
        <v>354</v>
      </c>
      <c r="B44" s="784"/>
      <c r="C44" s="785"/>
      <c r="D44" s="140" t="s">
        <v>353</v>
      </c>
      <c r="E44" s="229">
        <v>10</v>
      </c>
      <c r="F44" s="130" t="s">
        <v>303</v>
      </c>
      <c r="G44" s="794">
        <v>31.5</v>
      </c>
      <c r="H44" s="791"/>
      <c r="I44" s="791">
        <v>277</v>
      </c>
      <c r="J44" s="791"/>
      <c r="K44" s="791">
        <v>264.10000000000002</v>
      </c>
      <c r="L44" s="791"/>
      <c r="M44" s="780">
        <v>0</v>
      </c>
      <c r="N44" s="780"/>
      <c r="O44" s="791">
        <v>21</v>
      </c>
      <c r="P44" s="791"/>
      <c r="Q44" s="791">
        <v>22.5</v>
      </c>
      <c r="R44" s="791"/>
      <c r="S44" s="791">
        <v>19.7</v>
      </c>
      <c r="T44" s="791"/>
      <c r="U44" s="791">
        <v>29.6</v>
      </c>
      <c r="V44" s="791"/>
      <c r="W44" s="791">
        <v>16.2</v>
      </c>
      <c r="X44" s="791"/>
      <c r="Y44" s="791">
        <v>110.7</v>
      </c>
      <c r="Z44" s="791"/>
      <c r="AA44" s="791">
        <v>74</v>
      </c>
      <c r="AB44" s="791"/>
      <c r="AC44" s="791">
        <v>24</v>
      </c>
      <c r="AD44" s="791"/>
      <c r="AE44" s="1185">
        <f t="shared" si="0"/>
        <v>890.30000000000018</v>
      </c>
      <c r="AF44" s="1186"/>
    </row>
    <row r="45" spans="1:32" ht="14.25">
      <c r="A45" s="783" t="s">
        <v>354</v>
      </c>
      <c r="B45" s="784"/>
      <c r="C45" s="785"/>
      <c r="D45" s="140" t="s">
        <v>299</v>
      </c>
      <c r="E45" s="229">
        <v>10</v>
      </c>
      <c r="F45" s="130" t="s">
        <v>303</v>
      </c>
      <c r="G45" s="794">
        <v>32</v>
      </c>
      <c r="H45" s="791"/>
      <c r="I45" s="791">
        <v>280</v>
      </c>
      <c r="J45" s="791"/>
      <c r="K45" s="791">
        <v>308</v>
      </c>
      <c r="L45" s="791"/>
      <c r="M45" s="780">
        <v>0</v>
      </c>
      <c r="N45" s="780"/>
      <c r="O45" s="791">
        <v>43</v>
      </c>
      <c r="P45" s="791"/>
      <c r="Q45" s="791">
        <v>18</v>
      </c>
      <c r="R45" s="791"/>
      <c r="S45" s="791">
        <v>15.2</v>
      </c>
      <c r="T45" s="791"/>
      <c r="U45" s="791">
        <v>25.5</v>
      </c>
      <c r="V45" s="791"/>
      <c r="W45" s="791">
        <v>16.8</v>
      </c>
      <c r="X45" s="791"/>
      <c r="Y45" s="791">
        <v>137.30000000000001</v>
      </c>
      <c r="Z45" s="791"/>
      <c r="AA45" s="791">
        <v>85.6</v>
      </c>
      <c r="AB45" s="791"/>
      <c r="AC45" s="791">
        <v>33</v>
      </c>
      <c r="AD45" s="791"/>
      <c r="AE45" s="1176">
        <f t="shared" si="0"/>
        <v>994.4</v>
      </c>
      <c r="AF45" s="1177"/>
    </row>
    <row r="46" spans="1:32" ht="14.25">
      <c r="A46" s="783" t="s">
        <v>354</v>
      </c>
      <c r="B46" s="784"/>
      <c r="C46" s="785"/>
      <c r="D46" s="140" t="s">
        <v>306</v>
      </c>
      <c r="E46" s="229">
        <v>10</v>
      </c>
      <c r="F46" s="130" t="s">
        <v>303</v>
      </c>
      <c r="G46" s="794">
        <v>32</v>
      </c>
      <c r="H46" s="791"/>
      <c r="I46" s="791">
        <v>114.6</v>
      </c>
      <c r="J46" s="791"/>
      <c r="K46" s="791">
        <v>208</v>
      </c>
      <c r="L46" s="791"/>
      <c r="M46" s="780">
        <v>0</v>
      </c>
      <c r="N46" s="780"/>
      <c r="O46" s="791">
        <v>43</v>
      </c>
      <c r="P46" s="791"/>
      <c r="Q46" s="791">
        <v>18</v>
      </c>
      <c r="R46" s="791"/>
      <c r="S46" s="791">
        <v>15.2</v>
      </c>
      <c r="T46" s="791"/>
      <c r="U46" s="791">
        <v>25.5</v>
      </c>
      <c r="V46" s="791"/>
      <c r="W46" s="791">
        <v>16.8</v>
      </c>
      <c r="X46" s="791"/>
      <c r="Y46" s="791">
        <v>145.1</v>
      </c>
      <c r="Z46" s="791"/>
      <c r="AA46" s="791">
        <v>85.6</v>
      </c>
      <c r="AB46" s="791"/>
      <c r="AC46" s="791">
        <v>33</v>
      </c>
      <c r="AD46" s="791"/>
      <c r="AE46" s="1176">
        <f t="shared" si="0"/>
        <v>736.80000000000007</v>
      </c>
      <c r="AF46" s="1177"/>
    </row>
    <row r="47" spans="1:32" ht="14.25">
      <c r="A47" s="783" t="s">
        <v>355</v>
      </c>
      <c r="B47" s="784"/>
      <c r="C47" s="785"/>
      <c r="D47" s="140" t="s">
        <v>324</v>
      </c>
      <c r="E47" s="229">
        <v>10</v>
      </c>
      <c r="F47" s="130" t="s">
        <v>303</v>
      </c>
      <c r="G47" s="794">
        <v>141.5</v>
      </c>
      <c r="H47" s="791"/>
      <c r="I47" s="791">
        <v>130.5</v>
      </c>
      <c r="J47" s="791"/>
      <c r="K47" s="791">
        <v>123</v>
      </c>
      <c r="L47" s="791"/>
      <c r="M47" s="791">
        <v>117</v>
      </c>
      <c r="N47" s="791"/>
      <c r="O47" s="791">
        <v>127.5</v>
      </c>
      <c r="P47" s="791"/>
      <c r="Q47" s="791">
        <v>186</v>
      </c>
      <c r="R47" s="791"/>
      <c r="S47" s="791">
        <v>105</v>
      </c>
      <c r="T47" s="791"/>
      <c r="U47" s="791">
        <v>84</v>
      </c>
      <c r="V47" s="791"/>
      <c r="W47" s="791">
        <v>95.5</v>
      </c>
      <c r="X47" s="791"/>
      <c r="Y47" s="791">
        <v>111</v>
      </c>
      <c r="Z47" s="791"/>
      <c r="AA47" s="791">
        <v>182</v>
      </c>
      <c r="AB47" s="791"/>
      <c r="AC47" s="791">
        <v>195</v>
      </c>
      <c r="AD47" s="791"/>
      <c r="AE47" s="1176">
        <f t="shared" si="0"/>
        <v>1598</v>
      </c>
      <c r="AF47" s="1177"/>
    </row>
    <row r="48" spans="1:32" ht="14.25">
      <c r="A48" s="783" t="s">
        <v>356</v>
      </c>
      <c r="B48" s="784"/>
      <c r="C48" s="785"/>
      <c r="D48" s="140" t="s">
        <v>353</v>
      </c>
      <c r="E48" s="229">
        <v>10</v>
      </c>
      <c r="F48" s="230" t="s">
        <v>303</v>
      </c>
      <c r="G48" s="786">
        <v>114.3</v>
      </c>
      <c r="H48" s="780"/>
      <c r="I48" s="780">
        <v>92.3</v>
      </c>
      <c r="J48" s="780"/>
      <c r="K48" s="780">
        <v>100.5</v>
      </c>
      <c r="L48" s="780"/>
      <c r="M48" s="780">
        <v>99.4</v>
      </c>
      <c r="N48" s="780"/>
      <c r="O48" s="780">
        <v>119.1</v>
      </c>
      <c r="P48" s="780"/>
      <c r="Q48" s="780">
        <v>130.30000000000001</v>
      </c>
      <c r="R48" s="780"/>
      <c r="S48" s="780">
        <v>130.6</v>
      </c>
      <c r="T48" s="780"/>
      <c r="U48" s="780">
        <v>142.9</v>
      </c>
      <c r="V48" s="780"/>
      <c r="W48" s="780">
        <v>148.6</v>
      </c>
      <c r="X48" s="780"/>
      <c r="Y48" s="780">
        <v>175.1</v>
      </c>
      <c r="Z48" s="780"/>
      <c r="AA48" s="780">
        <v>139</v>
      </c>
      <c r="AB48" s="780"/>
      <c r="AC48" s="780">
        <v>137.9</v>
      </c>
      <c r="AD48" s="780"/>
      <c r="AE48" s="1198">
        <f t="shared" si="0"/>
        <v>1530</v>
      </c>
      <c r="AF48" s="1199"/>
    </row>
    <row r="49" spans="1:32" ht="14.25">
      <c r="A49" s="783" t="s">
        <v>357</v>
      </c>
      <c r="B49" s="784"/>
      <c r="C49" s="785"/>
      <c r="D49" s="140" t="s">
        <v>296</v>
      </c>
      <c r="E49" s="229">
        <v>10</v>
      </c>
      <c r="F49" s="230" t="s">
        <v>303</v>
      </c>
      <c r="G49" s="786">
        <v>108</v>
      </c>
      <c r="H49" s="780"/>
      <c r="I49" s="780">
        <v>86.4</v>
      </c>
      <c r="J49" s="780"/>
      <c r="K49" s="780">
        <v>132</v>
      </c>
      <c r="L49" s="780"/>
      <c r="M49" s="780">
        <v>38.4</v>
      </c>
      <c r="N49" s="780"/>
      <c r="O49" s="780">
        <v>31.2</v>
      </c>
      <c r="P49" s="780"/>
      <c r="Q49" s="780">
        <v>33.6</v>
      </c>
      <c r="R49" s="780"/>
      <c r="S49" s="780">
        <v>57.6</v>
      </c>
      <c r="T49" s="780"/>
      <c r="U49" s="780">
        <v>50.4</v>
      </c>
      <c r="V49" s="780"/>
      <c r="W49" s="780">
        <v>72</v>
      </c>
      <c r="X49" s="780"/>
      <c r="Y49" s="780">
        <v>57.6</v>
      </c>
      <c r="Z49" s="780"/>
      <c r="AA49" s="780">
        <v>240</v>
      </c>
      <c r="AB49" s="780"/>
      <c r="AC49" s="780">
        <v>104</v>
      </c>
      <c r="AD49" s="780"/>
      <c r="AE49" s="1198">
        <f t="shared" si="0"/>
        <v>1011.2</v>
      </c>
      <c r="AF49" s="1199"/>
    </row>
    <row r="50" spans="1:32" ht="14.25">
      <c r="A50" s="783" t="s">
        <v>358</v>
      </c>
      <c r="B50" s="784"/>
      <c r="C50" s="785"/>
      <c r="D50" s="140" t="s">
        <v>359</v>
      </c>
      <c r="E50" s="229"/>
      <c r="F50" s="230" t="s">
        <v>303</v>
      </c>
      <c r="G50" s="786"/>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1198">
        <f t="shared" si="0"/>
        <v>0</v>
      </c>
      <c r="AF50" s="1199"/>
    </row>
    <row r="51" spans="1:32" ht="14.25">
      <c r="A51" s="783" t="s">
        <v>360</v>
      </c>
      <c r="B51" s="784"/>
      <c r="C51" s="785"/>
      <c r="D51" s="140" t="s">
        <v>308</v>
      </c>
      <c r="E51" s="229">
        <v>10</v>
      </c>
      <c r="F51" s="230" t="s">
        <v>303</v>
      </c>
      <c r="G51" s="1197">
        <v>22</v>
      </c>
      <c r="H51" s="1190"/>
      <c r="I51" s="1190">
        <v>31</v>
      </c>
      <c r="J51" s="1190"/>
      <c r="K51" s="780">
        <v>66.599999999999994</v>
      </c>
      <c r="L51" s="780"/>
      <c r="M51" s="780">
        <v>43.5</v>
      </c>
      <c r="N51" s="780"/>
      <c r="O51" s="1190">
        <v>106.4</v>
      </c>
      <c r="P51" s="1190"/>
      <c r="Q51" s="1190">
        <v>106.4</v>
      </c>
      <c r="R51" s="1190"/>
      <c r="S51" s="780">
        <v>105.9</v>
      </c>
      <c r="T51" s="780"/>
      <c r="U51" s="1190">
        <v>113.9</v>
      </c>
      <c r="V51" s="1190"/>
      <c r="W51" s="1190">
        <v>92.4</v>
      </c>
      <c r="X51" s="1190"/>
      <c r="Y51" s="780">
        <v>67.8</v>
      </c>
      <c r="Z51" s="780"/>
      <c r="AA51" s="1190">
        <v>36.5</v>
      </c>
      <c r="AB51" s="1190"/>
      <c r="AC51" s="1190">
        <v>28</v>
      </c>
      <c r="AD51" s="1190"/>
      <c r="AE51" s="1191">
        <f t="shared" si="0"/>
        <v>820.39999999999986</v>
      </c>
      <c r="AF51" s="1192"/>
    </row>
    <row r="52" spans="1:32" ht="14.25">
      <c r="A52" s="1193" t="s">
        <v>361</v>
      </c>
      <c r="B52" s="1194"/>
      <c r="C52" s="1195"/>
      <c r="D52" s="231" t="s">
        <v>336</v>
      </c>
      <c r="E52" s="232">
        <v>10</v>
      </c>
      <c r="F52" s="233" t="s">
        <v>303</v>
      </c>
      <c r="G52" s="1196">
        <v>19.8</v>
      </c>
      <c r="H52" s="1187"/>
      <c r="I52" s="1187">
        <v>29.1</v>
      </c>
      <c r="J52" s="1187"/>
      <c r="K52" s="1187">
        <v>56.4</v>
      </c>
      <c r="L52" s="1187"/>
      <c r="M52" s="1187">
        <v>54.9</v>
      </c>
      <c r="N52" s="1187"/>
      <c r="O52" s="1187">
        <v>34.200000000000003</v>
      </c>
      <c r="P52" s="1187"/>
      <c r="Q52" s="1187">
        <v>66.599999999999994</v>
      </c>
      <c r="R52" s="1187"/>
      <c r="S52" s="1187">
        <v>40.5</v>
      </c>
      <c r="T52" s="1187"/>
      <c r="U52" s="1187">
        <v>27.5</v>
      </c>
      <c r="V52" s="1187"/>
      <c r="W52" s="1187">
        <v>38.700000000000003</v>
      </c>
      <c r="X52" s="1187"/>
      <c r="Y52" s="1187">
        <v>62.1</v>
      </c>
      <c r="Z52" s="1187"/>
      <c r="AA52" s="1187">
        <v>46.5</v>
      </c>
      <c r="AB52" s="1187"/>
      <c r="AC52" s="1187">
        <v>38.4</v>
      </c>
      <c r="AD52" s="1187"/>
      <c r="AE52" s="1188">
        <f t="shared" si="0"/>
        <v>514.70000000000005</v>
      </c>
      <c r="AF52" s="1189"/>
    </row>
    <row r="53" spans="1:32" ht="14.25">
      <c r="A53" s="783" t="s">
        <v>362</v>
      </c>
      <c r="B53" s="784"/>
      <c r="C53" s="785"/>
      <c r="D53" s="140" t="s">
        <v>349</v>
      </c>
      <c r="E53" s="229">
        <v>10</v>
      </c>
      <c r="F53" s="130" t="s">
        <v>303</v>
      </c>
      <c r="G53" s="794">
        <v>36</v>
      </c>
      <c r="H53" s="791"/>
      <c r="I53" s="791">
        <v>66</v>
      </c>
      <c r="J53" s="791"/>
      <c r="K53" s="791">
        <v>292</v>
      </c>
      <c r="L53" s="791"/>
      <c r="M53" s="791">
        <v>270</v>
      </c>
      <c r="N53" s="791"/>
      <c r="O53" s="791">
        <v>310</v>
      </c>
      <c r="P53" s="791"/>
      <c r="Q53" s="791">
        <v>90</v>
      </c>
      <c r="R53" s="791"/>
      <c r="S53" s="791">
        <v>32</v>
      </c>
      <c r="T53" s="791"/>
      <c r="U53" s="791">
        <v>36</v>
      </c>
      <c r="V53" s="791"/>
      <c r="W53" s="791">
        <v>32</v>
      </c>
      <c r="X53" s="791"/>
      <c r="Y53" s="791">
        <v>130</v>
      </c>
      <c r="Z53" s="791"/>
      <c r="AA53" s="791">
        <v>44</v>
      </c>
      <c r="AB53" s="791"/>
      <c r="AC53" s="791">
        <v>222</v>
      </c>
      <c r="AD53" s="791"/>
      <c r="AE53" s="1185">
        <f t="shared" si="0"/>
        <v>1560</v>
      </c>
      <c r="AF53" s="1186"/>
    </row>
    <row r="54" spans="1:32" ht="14.25">
      <c r="A54" s="783" t="s">
        <v>363</v>
      </c>
      <c r="B54" s="784"/>
      <c r="C54" s="785"/>
      <c r="D54" s="140" t="s">
        <v>296</v>
      </c>
      <c r="E54" s="229">
        <v>10</v>
      </c>
      <c r="F54" s="130" t="s">
        <v>303</v>
      </c>
      <c r="G54" s="794">
        <v>4.7</v>
      </c>
      <c r="H54" s="791"/>
      <c r="I54" s="791">
        <v>20.7</v>
      </c>
      <c r="J54" s="791"/>
      <c r="K54" s="791">
        <v>6.7</v>
      </c>
      <c r="L54" s="791"/>
      <c r="M54" s="791">
        <v>4.7</v>
      </c>
      <c r="N54" s="791"/>
      <c r="O54" s="791">
        <v>8.9</v>
      </c>
      <c r="P54" s="791"/>
      <c r="Q54" s="791">
        <v>8.9</v>
      </c>
      <c r="R54" s="791"/>
      <c r="S54" s="791">
        <v>8.9</v>
      </c>
      <c r="T54" s="791"/>
      <c r="U54" s="791">
        <v>8.9</v>
      </c>
      <c r="V54" s="791"/>
      <c r="W54" s="791">
        <v>8.9</v>
      </c>
      <c r="X54" s="791"/>
      <c r="Y54" s="791">
        <v>8.9</v>
      </c>
      <c r="Z54" s="791"/>
      <c r="AA54" s="791">
        <v>8.9</v>
      </c>
      <c r="AB54" s="791"/>
      <c r="AC54" s="791">
        <v>24.9</v>
      </c>
      <c r="AD54" s="791"/>
      <c r="AE54" s="1176">
        <f t="shared" si="0"/>
        <v>124.00000000000003</v>
      </c>
      <c r="AF54" s="1177"/>
    </row>
    <row r="55" spans="1:32" ht="14.25">
      <c r="A55" s="783" t="s">
        <v>364</v>
      </c>
      <c r="B55" s="784"/>
      <c r="C55" s="785"/>
      <c r="D55" s="140" t="s">
        <v>365</v>
      </c>
      <c r="E55" s="229">
        <v>10</v>
      </c>
      <c r="F55" s="130" t="s">
        <v>303</v>
      </c>
      <c r="G55" s="794">
        <v>43</v>
      </c>
      <c r="H55" s="791"/>
      <c r="I55" s="791">
        <v>21</v>
      </c>
      <c r="J55" s="791"/>
      <c r="K55" s="791">
        <v>4</v>
      </c>
      <c r="L55" s="791"/>
      <c r="M55" s="791">
        <v>4</v>
      </c>
      <c r="N55" s="791"/>
      <c r="O55" s="791">
        <v>61</v>
      </c>
      <c r="P55" s="791"/>
      <c r="Q55" s="791">
        <v>229</v>
      </c>
      <c r="R55" s="791"/>
      <c r="S55" s="791">
        <v>6</v>
      </c>
      <c r="T55" s="791"/>
      <c r="U55" s="791">
        <v>4</v>
      </c>
      <c r="V55" s="791"/>
      <c r="W55" s="791">
        <v>154</v>
      </c>
      <c r="X55" s="791"/>
      <c r="Y55" s="791">
        <v>61</v>
      </c>
      <c r="Z55" s="791"/>
      <c r="AA55" s="791">
        <v>4</v>
      </c>
      <c r="AB55" s="791"/>
      <c r="AC55" s="791">
        <v>154</v>
      </c>
      <c r="AD55" s="791"/>
      <c r="AE55" s="1176">
        <f t="shared" si="0"/>
        <v>745</v>
      </c>
      <c r="AF55" s="1177"/>
    </row>
    <row r="56" spans="1:32" ht="14.25">
      <c r="A56" s="783" t="s">
        <v>366</v>
      </c>
      <c r="B56" s="784"/>
      <c r="C56" s="785"/>
      <c r="D56" s="140" t="s">
        <v>367</v>
      </c>
      <c r="E56" s="229">
        <v>10</v>
      </c>
      <c r="F56" s="130" t="s">
        <v>303</v>
      </c>
      <c r="G56" s="794">
        <v>21.9</v>
      </c>
      <c r="H56" s="791"/>
      <c r="I56" s="791">
        <v>21.9</v>
      </c>
      <c r="J56" s="791"/>
      <c r="K56" s="791">
        <v>88.5</v>
      </c>
      <c r="L56" s="791"/>
      <c r="M56" s="791">
        <v>202.8</v>
      </c>
      <c r="N56" s="791"/>
      <c r="O56" s="791">
        <v>198.2</v>
      </c>
      <c r="P56" s="791"/>
      <c r="Q56" s="791">
        <v>202.3</v>
      </c>
      <c r="R56" s="791"/>
      <c r="S56" s="780">
        <v>0</v>
      </c>
      <c r="T56" s="780"/>
      <c r="U56" s="780">
        <v>0</v>
      </c>
      <c r="V56" s="780"/>
      <c r="W56" s="791">
        <v>338.1</v>
      </c>
      <c r="X56" s="791"/>
      <c r="Y56" s="791">
        <v>779.7</v>
      </c>
      <c r="Z56" s="791"/>
      <c r="AA56" s="791">
        <v>145.80000000000001</v>
      </c>
      <c r="AB56" s="791"/>
      <c r="AC56" s="791">
        <v>122.8</v>
      </c>
      <c r="AD56" s="791"/>
      <c r="AE56" s="1176">
        <f t="shared" si="0"/>
        <v>2122</v>
      </c>
      <c r="AF56" s="1177"/>
    </row>
    <row r="57" spans="1:32" ht="14.25">
      <c r="A57" s="783" t="s">
        <v>366</v>
      </c>
      <c r="B57" s="784"/>
      <c r="C57" s="785"/>
      <c r="D57" s="140" t="s">
        <v>368</v>
      </c>
      <c r="E57" s="229">
        <v>10</v>
      </c>
      <c r="F57" s="130" t="s">
        <v>303</v>
      </c>
      <c r="G57" s="794">
        <v>21.9</v>
      </c>
      <c r="H57" s="791"/>
      <c r="I57" s="791">
        <v>21.9</v>
      </c>
      <c r="J57" s="791"/>
      <c r="K57" s="791">
        <v>88.5</v>
      </c>
      <c r="L57" s="791"/>
      <c r="M57" s="791">
        <v>202.8</v>
      </c>
      <c r="N57" s="791"/>
      <c r="O57" s="791">
        <v>198.2</v>
      </c>
      <c r="P57" s="791"/>
      <c r="Q57" s="791">
        <v>202.3</v>
      </c>
      <c r="R57" s="791"/>
      <c r="S57" s="791">
        <v>0</v>
      </c>
      <c r="T57" s="791"/>
      <c r="U57" s="791">
        <v>0</v>
      </c>
      <c r="V57" s="791"/>
      <c r="W57" s="791">
        <v>440.3</v>
      </c>
      <c r="X57" s="791"/>
      <c r="Y57" s="791">
        <v>845.5</v>
      </c>
      <c r="Z57" s="791"/>
      <c r="AA57" s="791">
        <v>133.80000000000001</v>
      </c>
      <c r="AB57" s="791"/>
      <c r="AC57" s="791">
        <v>122.8</v>
      </c>
      <c r="AD57" s="791"/>
      <c r="AE57" s="1176">
        <f t="shared" si="0"/>
        <v>2278</v>
      </c>
      <c r="AF57" s="1177"/>
    </row>
    <row r="58" spans="1:32" ht="14.25">
      <c r="A58" s="1182" t="s">
        <v>369</v>
      </c>
      <c r="B58" s="1183"/>
      <c r="C58" s="1184"/>
      <c r="D58" s="140" t="s">
        <v>299</v>
      </c>
      <c r="E58" s="229">
        <v>10</v>
      </c>
      <c r="F58" s="130" t="s">
        <v>303</v>
      </c>
      <c r="G58" s="794">
        <v>154.56</v>
      </c>
      <c r="H58" s="791"/>
      <c r="I58" s="791">
        <v>150.36000000000001</v>
      </c>
      <c r="J58" s="791"/>
      <c r="K58" s="791">
        <v>277.76</v>
      </c>
      <c r="L58" s="791"/>
      <c r="M58" s="791">
        <v>304.45999999999998</v>
      </c>
      <c r="N58" s="791"/>
      <c r="O58" s="791">
        <v>295.7</v>
      </c>
      <c r="P58" s="791"/>
      <c r="Q58" s="791">
        <v>239.7</v>
      </c>
      <c r="R58" s="791"/>
      <c r="S58" s="791">
        <v>204.6</v>
      </c>
      <c r="T58" s="791"/>
      <c r="U58" s="791">
        <v>145.80000000000001</v>
      </c>
      <c r="V58" s="791"/>
      <c r="W58" s="791">
        <v>141.6</v>
      </c>
      <c r="X58" s="791"/>
      <c r="Y58" s="791">
        <v>145.80000000000001</v>
      </c>
      <c r="Z58" s="791"/>
      <c r="AA58" s="791">
        <v>141.6</v>
      </c>
      <c r="AB58" s="791"/>
      <c r="AC58" s="791">
        <v>154.56</v>
      </c>
      <c r="AD58" s="791"/>
      <c r="AE58" s="1176">
        <f t="shared" si="0"/>
        <v>2356.5</v>
      </c>
      <c r="AF58" s="1177"/>
    </row>
    <row r="59" spans="1:32" ht="14.25">
      <c r="A59" s="783" t="s">
        <v>370</v>
      </c>
      <c r="B59" s="784"/>
      <c r="C59" s="785"/>
      <c r="D59" s="140" t="s">
        <v>296</v>
      </c>
      <c r="E59" s="229">
        <v>10</v>
      </c>
      <c r="F59" s="130" t="s">
        <v>303</v>
      </c>
      <c r="G59" s="794">
        <v>6</v>
      </c>
      <c r="H59" s="791"/>
      <c r="I59" s="791">
        <v>56.5</v>
      </c>
      <c r="J59" s="791"/>
      <c r="K59" s="791">
        <v>25</v>
      </c>
      <c r="L59" s="791"/>
      <c r="M59" s="791">
        <v>6</v>
      </c>
      <c r="N59" s="791"/>
      <c r="O59" s="791">
        <v>16</v>
      </c>
      <c r="P59" s="791"/>
      <c r="Q59" s="791">
        <v>27</v>
      </c>
      <c r="R59" s="791"/>
      <c r="S59" s="791">
        <v>29</v>
      </c>
      <c r="T59" s="791"/>
      <c r="U59" s="791">
        <v>17</v>
      </c>
      <c r="V59" s="791"/>
      <c r="W59" s="791">
        <v>5</v>
      </c>
      <c r="X59" s="791"/>
      <c r="Y59" s="791">
        <v>11</v>
      </c>
      <c r="Z59" s="791"/>
      <c r="AA59" s="791">
        <v>18</v>
      </c>
      <c r="AB59" s="791"/>
      <c r="AC59" s="780">
        <v>0</v>
      </c>
      <c r="AD59" s="780"/>
      <c r="AE59" s="1176">
        <f t="shared" si="0"/>
        <v>216.5</v>
      </c>
      <c r="AF59" s="1177"/>
    </row>
    <row r="60" spans="1:32" ht="14.25">
      <c r="A60" s="783" t="s">
        <v>370</v>
      </c>
      <c r="B60" s="784"/>
      <c r="C60" s="785"/>
      <c r="D60" s="140" t="s">
        <v>371</v>
      </c>
      <c r="E60" s="229">
        <v>10</v>
      </c>
      <c r="F60" s="130" t="s">
        <v>303</v>
      </c>
      <c r="G60" s="794">
        <v>13.2</v>
      </c>
      <c r="H60" s="791"/>
      <c r="I60" s="791">
        <v>50.8</v>
      </c>
      <c r="J60" s="791"/>
      <c r="K60" s="791">
        <v>31</v>
      </c>
      <c r="L60" s="791"/>
      <c r="M60" s="791">
        <v>12</v>
      </c>
      <c r="N60" s="791"/>
      <c r="O60" s="791">
        <v>19</v>
      </c>
      <c r="P60" s="791"/>
      <c r="Q60" s="791">
        <v>27</v>
      </c>
      <c r="R60" s="791"/>
      <c r="S60" s="791">
        <v>32</v>
      </c>
      <c r="T60" s="791"/>
      <c r="U60" s="791">
        <v>14</v>
      </c>
      <c r="V60" s="791"/>
      <c r="W60" s="791">
        <v>5</v>
      </c>
      <c r="X60" s="791"/>
      <c r="Y60" s="791">
        <v>8</v>
      </c>
      <c r="Z60" s="791"/>
      <c r="AA60" s="791">
        <v>21</v>
      </c>
      <c r="AB60" s="791"/>
      <c r="AC60" s="791">
        <v>3</v>
      </c>
      <c r="AD60" s="791"/>
      <c r="AE60" s="1176">
        <f t="shared" si="0"/>
        <v>236</v>
      </c>
      <c r="AF60" s="1177"/>
    </row>
    <row r="61" spans="1:32" ht="14.25">
      <c r="A61" s="783" t="s">
        <v>372</v>
      </c>
      <c r="B61" s="784"/>
      <c r="C61" s="785"/>
      <c r="D61" s="140" t="s">
        <v>296</v>
      </c>
      <c r="E61" s="229">
        <v>10</v>
      </c>
      <c r="F61" s="130" t="s">
        <v>303</v>
      </c>
      <c r="G61" s="794">
        <v>29</v>
      </c>
      <c r="H61" s="791"/>
      <c r="I61" s="791">
        <v>3</v>
      </c>
      <c r="J61" s="791"/>
      <c r="K61" s="791">
        <v>9</v>
      </c>
      <c r="L61" s="791"/>
      <c r="M61" s="791">
        <v>6</v>
      </c>
      <c r="N61" s="791"/>
      <c r="O61" s="791">
        <v>21</v>
      </c>
      <c r="P61" s="791"/>
      <c r="Q61" s="791">
        <v>15</v>
      </c>
      <c r="R61" s="791"/>
      <c r="S61" s="791">
        <v>18</v>
      </c>
      <c r="T61" s="791"/>
      <c r="U61" s="791">
        <v>35.299999999999997</v>
      </c>
      <c r="V61" s="791"/>
      <c r="W61" s="791">
        <v>62.7</v>
      </c>
      <c r="X61" s="791"/>
      <c r="Y61" s="791">
        <v>5</v>
      </c>
      <c r="Z61" s="791"/>
      <c r="AA61" s="791">
        <v>26</v>
      </c>
      <c r="AB61" s="791"/>
      <c r="AC61" s="791">
        <v>24</v>
      </c>
      <c r="AD61" s="791"/>
      <c r="AE61" s="1176">
        <f t="shared" si="0"/>
        <v>254</v>
      </c>
      <c r="AF61" s="1177"/>
    </row>
    <row r="62" spans="1:32" ht="14.25">
      <c r="A62" s="783" t="s">
        <v>372</v>
      </c>
      <c r="B62" s="784"/>
      <c r="C62" s="785"/>
      <c r="D62" s="140" t="s">
        <v>347</v>
      </c>
      <c r="E62" s="229">
        <v>10</v>
      </c>
      <c r="F62" s="130" t="s">
        <v>303</v>
      </c>
      <c r="G62" s="794">
        <v>27</v>
      </c>
      <c r="H62" s="791"/>
      <c r="I62" s="791">
        <v>5</v>
      </c>
      <c r="J62" s="791"/>
      <c r="K62" s="791">
        <v>12</v>
      </c>
      <c r="L62" s="791"/>
      <c r="M62" s="791">
        <v>18</v>
      </c>
      <c r="N62" s="791"/>
      <c r="O62" s="791">
        <v>24</v>
      </c>
      <c r="P62" s="791"/>
      <c r="Q62" s="791">
        <v>21</v>
      </c>
      <c r="R62" s="791"/>
      <c r="S62" s="791">
        <v>24</v>
      </c>
      <c r="T62" s="791"/>
      <c r="U62" s="791">
        <v>32.299999999999997</v>
      </c>
      <c r="V62" s="791"/>
      <c r="W62" s="791">
        <v>60.7</v>
      </c>
      <c r="X62" s="791"/>
      <c r="Y62" s="791">
        <v>8</v>
      </c>
      <c r="Z62" s="791"/>
      <c r="AA62" s="791">
        <v>26</v>
      </c>
      <c r="AB62" s="791"/>
      <c r="AC62" s="791">
        <v>24</v>
      </c>
      <c r="AD62" s="791"/>
      <c r="AE62" s="1176">
        <f t="shared" si="0"/>
        <v>282</v>
      </c>
      <c r="AF62" s="1177"/>
    </row>
    <row r="63" spans="1:32" ht="14.25">
      <c r="A63" s="783" t="s">
        <v>373</v>
      </c>
      <c r="B63" s="784"/>
      <c r="C63" s="785"/>
      <c r="D63" s="140" t="s">
        <v>296</v>
      </c>
      <c r="E63" s="229">
        <v>10</v>
      </c>
      <c r="F63" s="130" t="s">
        <v>303</v>
      </c>
      <c r="G63" s="794">
        <v>5.4</v>
      </c>
      <c r="H63" s="791"/>
      <c r="I63" s="791">
        <v>26.4</v>
      </c>
      <c r="J63" s="791"/>
      <c r="K63" s="791">
        <v>36</v>
      </c>
      <c r="L63" s="791"/>
      <c r="M63" s="791">
        <v>18.8</v>
      </c>
      <c r="N63" s="791"/>
      <c r="O63" s="791">
        <v>40.4</v>
      </c>
      <c r="P63" s="791"/>
      <c r="Q63" s="791">
        <v>29.4</v>
      </c>
      <c r="R63" s="791"/>
      <c r="S63" s="791">
        <v>153.80000000000001</v>
      </c>
      <c r="T63" s="791"/>
      <c r="U63" s="791">
        <v>162.4</v>
      </c>
      <c r="V63" s="791"/>
      <c r="W63" s="791">
        <v>34.200000000000003</v>
      </c>
      <c r="X63" s="791"/>
      <c r="Y63" s="791">
        <v>24.4</v>
      </c>
      <c r="Z63" s="791"/>
      <c r="AA63" s="791">
        <v>3.4</v>
      </c>
      <c r="AB63" s="791"/>
      <c r="AC63" s="791">
        <v>18.2</v>
      </c>
      <c r="AD63" s="791"/>
      <c r="AE63" s="1176">
        <f t="shared" si="0"/>
        <v>552.80000000000007</v>
      </c>
      <c r="AF63" s="1177"/>
    </row>
    <row r="64" spans="1:32" ht="14.25">
      <c r="A64" s="783" t="s">
        <v>373</v>
      </c>
      <c r="B64" s="784"/>
      <c r="C64" s="785"/>
      <c r="D64" s="140" t="s">
        <v>365</v>
      </c>
      <c r="E64" s="229">
        <v>10</v>
      </c>
      <c r="F64" s="130" t="s">
        <v>303</v>
      </c>
      <c r="G64" s="794">
        <v>36</v>
      </c>
      <c r="H64" s="791"/>
      <c r="I64" s="791">
        <v>27.5</v>
      </c>
      <c r="J64" s="791"/>
      <c r="K64" s="791">
        <v>41.5</v>
      </c>
      <c r="L64" s="791"/>
      <c r="M64" s="791">
        <v>13</v>
      </c>
      <c r="N64" s="791"/>
      <c r="O64" s="791">
        <v>116</v>
      </c>
      <c r="P64" s="791"/>
      <c r="Q64" s="791">
        <v>62</v>
      </c>
      <c r="R64" s="791"/>
      <c r="S64" s="791">
        <v>71</v>
      </c>
      <c r="T64" s="791"/>
      <c r="U64" s="791">
        <v>54.5</v>
      </c>
      <c r="V64" s="791"/>
      <c r="W64" s="791">
        <v>19.5</v>
      </c>
      <c r="X64" s="791"/>
      <c r="Y64" s="791">
        <v>2</v>
      </c>
      <c r="Z64" s="791"/>
      <c r="AA64" s="791">
        <v>37.5</v>
      </c>
      <c r="AB64" s="791"/>
      <c r="AC64" s="791">
        <v>4</v>
      </c>
      <c r="AD64" s="791"/>
      <c r="AE64" s="1176">
        <f t="shared" si="0"/>
        <v>484.5</v>
      </c>
      <c r="AF64" s="1177"/>
    </row>
    <row r="65" spans="1:32" ht="14.25">
      <c r="A65" s="783" t="s">
        <v>373</v>
      </c>
      <c r="B65" s="784"/>
      <c r="C65" s="785"/>
      <c r="D65" s="140" t="s">
        <v>374</v>
      </c>
      <c r="E65" s="229">
        <v>10</v>
      </c>
      <c r="F65" s="130" t="s">
        <v>303</v>
      </c>
      <c r="G65" s="794">
        <v>4.9000000000000004</v>
      </c>
      <c r="H65" s="791"/>
      <c r="I65" s="791">
        <v>10.9</v>
      </c>
      <c r="J65" s="791"/>
      <c r="K65" s="791">
        <v>27.6</v>
      </c>
      <c r="L65" s="791"/>
      <c r="M65" s="791">
        <v>40.200000000000003</v>
      </c>
      <c r="N65" s="791"/>
      <c r="O65" s="791">
        <v>35.799999999999997</v>
      </c>
      <c r="P65" s="791"/>
      <c r="Q65" s="791">
        <v>31.2</v>
      </c>
      <c r="R65" s="791"/>
      <c r="S65" s="791">
        <v>93.2</v>
      </c>
      <c r="T65" s="791"/>
      <c r="U65" s="791">
        <v>59.2</v>
      </c>
      <c r="V65" s="791"/>
      <c r="W65" s="791">
        <v>29.2</v>
      </c>
      <c r="X65" s="791"/>
      <c r="Y65" s="791">
        <v>17.2</v>
      </c>
      <c r="Z65" s="791"/>
      <c r="AA65" s="791">
        <v>23.9</v>
      </c>
      <c r="AB65" s="791"/>
      <c r="AC65" s="791">
        <v>52.6</v>
      </c>
      <c r="AD65" s="791"/>
      <c r="AE65" s="1176">
        <f t="shared" si="0"/>
        <v>425.9</v>
      </c>
      <c r="AF65" s="1177"/>
    </row>
    <row r="66" spans="1:32" ht="14.25">
      <c r="A66" s="783" t="s">
        <v>375</v>
      </c>
      <c r="B66" s="784"/>
      <c r="C66" s="785"/>
      <c r="D66" s="140" t="s">
        <v>376</v>
      </c>
      <c r="E66" s="229">
        <v>10</v>
      </c>
      <c r="F66" s="130" t="s">
        <v>303</v>
      </c>
      <c r="G66" s="786">
        <v>0</v>
      </c>
      <c r="H66" s="780"/>
      <c r="I66" s="791">
        <v>8</v>
      </c>
      <c r="J66" s="791"/>
      <c r="K66" s="791">
        <v>12</v>
      </c>
      <c r="L66" s="791"/>
      <c r="M66" s="791">
        <v>8</v>
      </c>
      <c r="N66" s="791"/>
      <c r="O66" s="791">
        <v>18</v>
      </c>
      <c r="P66" s="791"/>
      <c r="Q66" s="791">
        <v>34</v>
      </c>
      <c r="R66" s="791"/>
      <c r="S66" s="791">
        <v>4</v>
      </c>
      <c r="T66" s="791"/>
      <c r="U66" s="791">
        <v>12</v>
      </c>
      <c r="V66" s="791"/>
      <c r="W66" s="780">
        <v>0</v>
      </c>
      <c r="X66" s="780"/>
      <c r="Y66" s="791">
        <v>30</v>
      </c>
      <c r="Z66" s="791"/>
      <c r="AA66" s="780">
        <v>0</v>
      </c>
      <c r="AB66" s="780"/>
      <c r="AC66" s="791">
        <v>4</v>
      </c>
      <c r="AD66" s="791"/>
      <c r="AE66" s="1176">
        <f t="shared" si="0"/>
        <v>130</v>
      </c>
      <c r="AF66" s="1177"/>
    </row>
    <row r="67" spans="1:32" ht="14.25">
      <c r="A67" s="783" t="s">
        <v>377</v>
      </c>
      <c r="B67" s="784"/>
      <c r="C67" s="785"/>
      <c r="D67" s="140" t="s">
        <v>347</v>
      </c>
      <c r="E67" s="229">
        <f>20/2</f>
        <v>10</v>
      </c>
      <c r="F67" s="130" t="s">
        <v>297</v>
      </c>
      <c r="G67" s="786">
        <v>0</v>
      </c>
      <c r="H67" s="780"/>
      <c r="I67" s="780">
        <v>0</v>
      </c>
      <c r="J67" s="780"/>
      <c r="K67" s="791">
        <f>3/2</f>
        <v>1.5</v>
      </c>
      <c r="L67" s="791"/>
      <c r="M67" s="791">
        <f>1/2</f>
        <v>0.5</v>
      </c>
      <c r="N67" s="791"/>
      <c r="O67" s="791">
        <f>18/2</f>
        <v>9</v>
      </c>
      <c r="P67" s="791"/>
      <c r="Q67" s="791">
        <f>37/2</f>
        <v>18.5</v>
      </c>
      <c r="R67" s="791"/>
      <c r="S67" s="791">
        <f>26/2</f>
        <v>13</v>
      </c>
      <c r="T67" s="791"/>
      <c r="U67" s="791">
        <f>35/2</f>
        <v>17.5</v>
      </c>
      <c r="V67" s="791"/>
      <c r="W67" s="791">
        <f>8/2</f>
        <v>4</v>
      </c>
      <c r="X67" s="791"/>
      <c r="Y67" s="791">
        <f>1/2</f>
        <v>0.5</v>
      </c>
      <c r="Z67" s="791"/>
      <c r="AA67" s="791">
        <f>1/2</f>
        <v>0.5</v>
      </c>
      <c r="AB67" s="791"/>
      <c r="AC67" s="780">
        <v>0</v>
      </c>
      <c r="AD67" s="780"/>
      <c r="AE67" s="1176">
        <f t="shared" ref="AE67:AE114" si="1">SUM(G67:AD67)</f>
        <v>65</v>
      </c>
      <c r="AF67" s="1177"/>
    </row>
    <row r="68" spans="1:32" ht="14.25">
      <c r="A68" s="783" t="s">
        <v>378</v>
      </c>
      <c r="B68" s="784"/>
      <c r="C68" s="785"/>
      <c r="D68" s="140" t="s">
        <v>379</v>
      </c>
      <c r="E68" s="229">
        <v>10</v>
      </c>
      <c r="F68" s="130" t="s">
        <v>297</v>
      </c>
      <c r="G68" s="794">
        <v>13</v>
      </c>
      <c r="H68" s="791"/>
      <c r="I68" s="791">
        <v>5</v>
      </c>
      <c r="J68" s="791"/>
      <c r="K68" s="791">
        <v>6</v>
      </c>
      <c r="L68" s="791"/>
      <c r="M68" s="791">
        <v>3</v>
      </c>
      <c r="N68" s="791"/>
      <c r="O68" s="791">
        <v>5</v>
      </c>
      <c r="P68" s="791"/>
      <c r="Q68" s="791">
        <v>3</v>
      </c>
      <c r="R68" s="791"/>
      <c r="S68" s="780">
        <v>0</v>
      </c>
      <c r="T68" s="780"/>
      <c r="U68" s="791">
        <v>5</v>
      </c>
      <c r="V68" s="791"/>
      <c r="W68" s="780">
        <v>0</v>
      </c>
      <c r="X68" s="780"/>
      <c r="Y68" s="791">
        <v>83</v>
      </c>
      <c r="Z68" s="791"/>
      <c r="AA68" s="791">
        <v>80</v>
      </c>
      <c r="AB68" s="791"/>
      <c r="AC68" s="791">
        <v>13</v>
      </c>
      <c r="AD68" s="791"/>
      <c r="AE68" s="1176">
        <f t="shared" si="1"/>
        <v>216</v>
      </c>
      <c r="AF68" s="1177"/>
    </row>
    <row r="69" spans="1:32" ht="14.25">
      <c r="A69" s="783" t="s">
        <v>380</v>
      </c>
      <c r="B69" s="784"/>
      <c r="C69" s="785"/>
      <c r="D69" s="140" t="s">
        <v>299</v>
      </c>
      <c r="E69" s="229">
        <v>10</v>
      </c>
      <c r="F69" s="130" t="s">
        <v>297</v>
      </c>
      <c r="G69" s="786">
        <v>0</v>
      </c>
      <c r="H69" s="780"/>
      <c r="I69" s="791">
        <v>8</v>
      </c>
      <c r="J69" s="791"/>
      <c r="K69" s="791">
        <v>16</v>
      </c>
      <c r="L69" s="791"/>
      <c r="M69" s="791">
        <v>18</v>
      </c>
      <c r="N69" s="791"/>
      <c r="O69" s="791">
        <v>82</v>
      </c>
      <c r="P69" s="791"/>
      <c r="Q69" s="791">
        <v>21</v>
      </c>
      <c r="R69" s="791"/>
      <c r="S69" s="791">
        <v>64</v>
      </c>
      <c r="T69" s="791"/>
      <c r="U69" s="791">
        <v>28</v>
      </c>
      <c r="V69" s="791"/>
      <c r="W69" s="791">
        <v>14</v>
      </c>
      <c r="X69" s="791"/>
      <c r="Y69" s="791">
        <v>42</v>
      </c>
      <c r="Z69" s="791"/>
      <c r="AA69" s="780">
        <v>0</v>
      </c>
      <c r="AB69" s="780"/>
      <c r="AC69" s="791">
        <v>8</v>
      </c>
      <c r="AD69" s="791"/>
      <c r="AE69" s="1176">
        <f t="shared" si="1"/>
        <v>301</v>
      </c>
      <c r="AF69" s="1177"/>
    </row>
    <row r="70" spans="1:32" ht="14.25">
      <c r="A70" s="783" t="s">
        <v>381</v>
      </c>
      <c r="B70" s="784"/>
      <c r="C70" s="785"/>
      <c r="D70" s="140" t="s">
        <v>382</v>
      </c>
      <c r="E70" s="229">
        <v>10</v>
      </c>
      <c r="F70" s="130" t="s">
        <v>297</v>
      </c>
      <c r="G70" s="794">
        <v>25.7</v>
      </c>
      <c r="H70" s="791"/>
      <c r="I70" s="791">
        <v>40.700000000000003</v>
      </c>
      <c r="J70" s="791"/>
      <c r="K70" s="791">
        <v>40.700000000000003</v>
      </c>
      <c r="L70" s="791"/>
      <c r="M70" s="791">
        <v>38.700000000000003</v>
      </c>
      <c r="N70" s="791"/>
      <c r="O70" s="791">
        <v>45.7</v>
      </c>
      <c r="P70" s="791"/>
      <c r="Q70" s="791">
        <v>40.700000000000003</v>
      </c>
      <c r="R70" s="791"/>
      <c r="S70" s="791">
        <v>28.9</v>
      </c>
      <c r="T70" s="791"/>
      <c r="U70" s="791">
        <v>3</v>
      </c>
      <c r="V70" s="791"/>
      <c r="W70" s="791">
        <v>3</v>
      </c>
      <c r="X70" s="791"/>
      <c r="Y70" s="791">
        <v>2</v>
      </c>
      <c r="Z70" s="791"/>
      <c r="AA70" s="791">
        <v>16</v>
      </c>
      <c r="AB70" s="791"/>
      <c r="AC70" s="780">
        <v>0</v>
      </c>
      <c r="AD70" s="780"/>
      <c r="AE70" s="1176">
        <f t="shared" si="1"/>
        <v>285.09999999999997</v>
      </c>
      <c r="AF70" s="1177"/>
    </row>
    <row r="71" spans="1:32" ht="14.25">
      <c r="A71" s="783" t="s">
        <v>383</v>
      </c>
      <c r="B71" s="784"/>
      <c r="C71" s="785"/>
      <c r="D71" s="140" t="s">
        <v>317</v>
      </c>
      <c r="E71" s="229">
        <v>10</v>
      </c>
      <c r="F71" s="130" t="s">
        <v>297</v>
      </c>
      <c r="G71" s="794">
        <v>22.5</v>
      </c>
      <c r="H71" s="791"/>
      <c r="I71" s="791">
        <v>21</v>
      </c>
      <c r="J71" s="791"/>
      <c r="K71" s="791">
        <v>42.5</v>
      </c>
      <c r="L71" s="791"/>
      <c r="M71" s="791">
        <v>8.5</v>
      </c>
      <c r="N71" s="791"/>
      <c r="O71" s="791"/>
      <c r="P71" s="791"/>
      <c r="Q71" s="791">
        <v>1.5</v>
      </c>
      <c r="R71" s="791"/>
      <c r="S71" s="791">
        <v>2</v>
      </c>
      <c r="T71" s="791"/>
      <c r="U71" s="791">
        <v>9</v>
      </c>
      <c r="V71" s="791"/>
      <c r="W71" s="791">
        <v>36.5</v>
      </c>
      <c r="X71" s="791"/>
      <c r="Y71" s="791">
        <v>21</v>
      </c>
      <c r="Z71" s="791"/>
      <c r="AA71" s="791">
        <v>21</v>
      </c>
      <c r="AB71" s="791"/>
      <c r="AC71" s="791">
        <v>21</v>
      </c>
      <c r="AD71" s="791"/>
      <c r="AE71" s="1176">
        <f t="shared" si="1"/>
        <v>206.5</v>
      </c>
      <c r="AF71" s="1177"/>
    </row>
    <row r="72" spans="1:32" ht="14.25">
      <c r="A72" s="1182" t="s">
        <v>384</v>
      </c>
      <c r="B72" s="1183"/>
      <c r="C72" s="1184"/>
      <c r="D72" s="140" t="s">
        <v>299</v>
      </c>
      <c r="E72" s="229">
        <v>10</v>
      </c>
      <c r="F72" s="130" t="s">
        <v>297</v>
      </c>
      <c r="G72" s="794">
        <v>46.1</v>
      </c>
      <c r="H72" s="791"/>
      <c r="I72" s="791">
        <v>54.1</v>
      </c>
      <c r="J72" s="791"/>
      <c r="K72" s="791">
        <v>15.1</v>
      </c>
      <c r="L72" s="791"/>
      <c r="M72" s="791">
        <v>60.1</v>
      </c>
      <c r="N72" s="791"/>
      <c r="O72" s="791">
        <v>137.1</v>
      </c>
      <c r="P72" s="791"/>
      <c r="Q72" s="791">
        <v>101.6</v>
      </c>
      <c r="R72" s="791"/>
      <c r="S72" s="791">
        <v>38.299999999999997</v>
      </c>
      <c r="T72" s="791"/>
      <c r="U72" s="791">
        <v>26.5</v>
      </c>
      <c r="V72" s="791"/>
      <c r="W72" s="791">
        <v>46.6</v>
      </c>
      <c r="X72" s="791"/>
      <c r="Y72" s="791">
        <v>40.700000000000003</v>
      </c>
      <c r="Z72" s="791"/>
      <c r="AA72" s="791">
        <v>94</v>
      </c>
      <c r="AB72" s="791"/>
      <c r="AC72" s="791">
        <v>58.1</v>
      </c>
      <c r="AD72" s="791"/>
      <c r="AE72" s="1176">
        <f t="shared" si="1"/>
        <v>718.30000000000007</v>
      </c>
      <c r="AF72" s="1177"/>
    </row>
    <row r="73" spans="1:32" ht="14.25">
      <c r="A73" s="1182" t="s">
        <v>385</v>
      </c>
      <c r="B73" s="1183"/>
      <c r="C73" s="1184"/>
      <c r="D73" s="140" t="s">
        <v>386</v>
      </c>
      <c r="E73" s="229">
        <v>10</v>
      </c>
      <c r="F73" s="130" t="s">
        <v>297</v>
      </c>
      <c r="G73" s="794">
        <v>39.1</v>
      </c>
      <c r="H73" s="791"/>
      <c r="I73" s="791">
        <v>22.1</v>
      </c>
      <c r="J73" s="791"/>
      <c r="K73" s="791">
        <v>9.1</v>
      </c>
      <c r="L73" s="791"/>
      <c r="M73" s="791">
        <v>11.1</v>
      </c>
      <c r="N73" s="791"/>
      <c r="O73" s="791">
        <v>68.099999999999994</v>
      </c>
      <c r="P73" s="791"/>
      <c r="Q73" s="791">
        <v>69.599999999999994</v>
      </c>
      <c r="R73" s="791"/>
      <c r="S73" s="791">
        <v>63.1</v>
      </c>
      <c r="T73" s="791"/>
      <c r="U73" s="791">
        <v>53.7</v>
      </c>
      <c r="V73" s="791"/>
      <c r="W73" s="791">
        <v>58.6</v>
      </c>
      <c r="X73" s="791"/>
      <c r="Y73" s="791">
        <v>18.100000000000001</v>
      </c>
      <c r="Z73" s="791"/>
      <c r="AA73" s="791">
        <v>38.6</v>
      </c>
      <c r="AB73" s="791"/>
      <c r="AC73" s="791">
        <v>54.1</v>
      </c>
      <c r="AD73" s="791"/>
      <c r="AE73" s="1176">
        <f t="shared" si="1"/>
        <v>505.30000000000007</v>
      </c>
      <c r="AF73" s="1177"/>
    </row>
    <row r="74" spans="1:32" ht="14.25">
      <c r="A74" s="783" t="s">
        <v>387</v>
      </c>
      <c r="B74" s="784"/>
      <c r="C74" s="785"/>
      <c r="D74" s="140" t="s">
        <v>308</v>
      </c>
      <c r="E74" s="229">
        <v>10</v>
      </c>
      <c r="F74" s="130" t="s">
        <v>297</v>
      </c>
      <c r="G74" s="794">
        <v>99</v>
      </c>
      <c r="H74" s="791"/>
      <c r="I74" s="791">
        <v>115.5</v>
      </c>
      <c r="J74" s="791"/>
      <c r="K74" s="791">
        <v>115.5</v>
      </c>
      <c r="L74" s="791"/>
      <c r="M74" s="791">
        <v>115</v>
      </c>
      <c r="N74" s="791"/>
      <c r="O74" s="791">
        <v>106.9</v>
      </c>
      <c r="P74" s="791"/>
      <c r="Q74" s="791">
        <v>30.6</v>
      </c>
      <c r="R74" s="791"/>
      <c r="S74" s="780">
        <v>0</v>
      </c>
      <c r="T74" s="780"/>
      <c r="U74" s="791">
        <v>6.6</v>
      </c>
      <c r="V74" s="791"/>
      <c r="W74" s="791">
        <v>61</v>
      </c>
      <c r="X74" s="791"/>
      <c r="Y74" s="791">
        <v>25.5</v>
      </c>
      <c r="Z74" s="791"/>
      <c r="AA74" s="791">
        <v>16.5</v>
      </c>
      <c r="AB74" s="791"/>
      <c r="AC74" s="791">
        <v>43.5</v>
      </c>
      <c r="AD74" s="791"/>
      <c r="AE74" s="1176">
        <f t="shared" si="1"/>
        <v>735.6</v>
      </c>
      <c r="AF74" s="1177"/>
    </row>
    <row r="75" spans="1:32" ht="14.25">
      <c r="A75" s="783" t="s">
        <v>388</v>
      </c>
      <c r="B75" s="784"/>
      <c r="C75" s="785"/>
      <c r="D75" s="140" t="s">
        <v>368</v>
      </c>
      <c r="E75" s="229"/>
      <c r="F75" s="130" t="s">
        <v>297</v>
      </c>
      <c r="G75" s="794">
        <v>12</v>
      </c>
      <c r="H75" s="791"/>
      <c r="I75" s="791">
        <v>10.5</v>
      </c>
      <c r="J75" s="791"/>
      <c r="K75" s="791">
        <v>6</v>
      </c>
      <c r="L75" s="791"/>
      <c r="M75" s="791">
        <v>12</v>
      </c>
      <c r="N75" s="791"/>
      <c r="O75" s="791">
        <v>8.5</v>
      </c>
      <c r="P75" s="791"/>
      <c r="Q75" s="791">
        <v>109</v>
      </c>
      <c r="R75" s="791"/>
      <c r="S75" s="791">
        <v>8.5</v>
      </c>
      <c r="T75" s="791"/>
      <c r="U75" s="791">
        <v>58</v>
      </c>
      <c r="V75" s="791"/>
      <c r="W75" s="791">
        <v>14</v>
      </c>
      <c r="X75" s="791"/>
      <c r="Y75" s="791" t="s">
        <v>389</v>
      </c>
      <c r="Z75" s="791"/>
      <c r="AA75" s="791" t="s">
        <v>389</v>
      </c>
      <c r="AB75" s="791"/>
      <c r="AC75" s="791" t="s">
        <v>389</v>
      </c>
      <c r="AD75" s="791"/>
      <c r="AE75" s="1176">
        <f t="shared" si="1"/>
        <v>238.5</v>
      </c>
      <c r="AF75" s="1177"/>
    </row>
    <row r="76" spans="1:32" ht="14.25">
      <c r="A76" s="783" t="s">
        <v>390</v>
      </c>
      <c r="B76" s="784"/>
      <c r="C76" s="785"/>
      <c r="D76" s="140" t="s">
        <v>365</v>
      </c>
      <c r="E76" s="229"/>
      <c r="F76" s="130" t="s">
        <v>297</v>
      </c>
      <c r="G76" s="794">
        <v>18</v>
      </c>
      <c r="H76" s="791"/>
      <c r="I76" s="791">
        <v>103</v>
      </c>
      <c r="J76" s="791"/>
      <c r="K76" s="791">
        <v>240</v>
      </c>
      <c r="L76" s="791"/>
      <c r="M76" s="791">
        <v>90</v>
      </c>
      <c r="N76" s="791"/>
      <c r="O76" s="791">
        <v>22</v>
      </c>
      <c r="P76" s="791"/>
      <c r="Q76" s="791">
        <v>38</v>
      </c>
      <c r="R76" s="791"/>
      <c r="S76" s="791">
        <v>41</v>
      </c>
      <c r="T76" s="791"/>
      <c r="U76" s="791">
        <v>14</v>
      </c>
      <c r="V76" s="791"/>
      <c r="W76" s="791">
        <v>30</v>
      </c>
      <c r="X76" s="791"/>
      <c r="Y76" s="791">
        <v>28</v>
      </c>
      <c r="Z76" s="791"/>
      <c r="AA76" s="791">
        <v>44</v>
      </c>
      <c r="AB76" s="791"/>
      <c r="AC76" s="791">
        <v>64</v>
      </c>
      <c r="AD76" s="791"/>
      <c r="AE76" s="1176">
        <f t="shared" si="1"/>
        <v>732</v>
      </c>
      <c r="AF76" s="1177"/>
    </row>
    <row r="77" spans="1:32" ht="14.25">
      <c r="A77" s="783" t="s">
        <v>391</v>
      </c>
      <c r="B77" s="784"/>
      <c r="C77" s="785"/>
      <c r="D77" s="140" t="s">
        <v>392</v>
      </c>
      <c r="E77" s="229"/>
      <c r="F77" s="130" t="s">
        <v>297</v>
      </c>
      <c r="G77" s="794">
        <v>72</v>
      </c>
      <c r="H77" s="791"/>
      <c r="I77" s="791" t="s">
        <v>389</v>
      </c>
      <c r="J77" s="791"/>
      <c r="K77" s="791">
        <v>36.6</v>
      </c>
      <c r="L77" s="791"/>
      <c r="M77" s="791">
        <v>0.6</v>
      </c>
      <c r="N77" s="791"/>
      <c r="O77" s="791">
        <v>22.6</v>
      </c>
      <c r="P77" s="791"/>
      <c r="Q77" s="791">
        <v>2.6</v>
      </c>
      <c r="R77" s="791"/>
      <c r="S77" s="791">
        <v>48.6</v>
      </c>
      <c r="T77" s="791"/>
      <c r="U77" s="791">
        <v>50.6</v>
      </c>
      <c r="V77" s="791"/>
      <c r="W77" s="791">
        <v>108.6</v>
      </c>
      <c r="X77" s="791"/>
      <c r="Y77" s="791">
        <v>90.6</v>
      </c>
      <c r="Z77" s="791"/>
      <c r="AA77" s="791">
        <v>40.6</v>
      </c>
      <c r="AB77" s="791"/>
      <c r="AC77" s="791">
        <v>120</v>
      </c>
      <c r="AD77" s="791"/>
      <c r="AE77" s="1176">
        <f t="shared" si="1"/>
        <v>593.4</v>
      </c>
      <c r="AF77" s="1177"/>
    </row>
    <row r="78" spans="1:32" ht="14.25">
      <c r="A78" s="783" t="s">
        <v>391</v>
      </c>
      <c r="B78" s="784"/>
      <c r="C78" s="785"/>
      <c r="D78" s="140" t="s">
        <v>306</v>
      </c>
      <c r="E78" s="229"/>
      <c r="F78" s="130" t="s">
        <v>297</v>
      </c>
      <c r="G78" s="794">
        <v>90.9</v>
      </c>
      <c r="H78" s="791"/>
      <c r="I78" s="791">
        <v>0.9</v>
      </c>
      <c r="J78" s="791"/>
      <c r="K78" s="791">
        <v>2.9</v>
      </c>
      <c r="L78" s="791"/>
      <c r="M78" s="791">
        <v>60.9</v>
      </c>
      <c r="N78" s="791"/>
      <c r="O78" s="791">
        <v>30.9</v>
      </c>
      <c r="P78" s="791"/>
      <c r="Q78" s="791">
        <v>6.9</v>
      </c>
      <c r="R78" s="791"/>
      <c r="S78" s="791">
        <v>30.9</v>
      </c>
      <c r="T78" s="791"/>
      <c r="U78" s="791">
        <v>58.9</v>
      </c>
      <c r="V78" s="791"/>
      <c r="W78" s="791">
        <v>81.900000000000006</v>
      </c>
      <c r="X78" s="791"/>
      <c r="Y78" s="791">
        <v>51.9</v>
      </c>
      <c r="Z78" s="791"/>
      <c r="AA78" s="791">
        <v>0.9</v>
      </c>
      <c r="AB78" s="791"/>
      <c r="AC78" s="791">
        <v>92.9</v>
      </c>
      <c r="AD78" s="791"/>
      <c r="AE78" s="1176">
        <f t="shared" si="1"/>
        <v>510.79999999999995</v>
      </c>
      <c r="AF78" s="1177"/>
    </row>
    <row r="79" spans="1:32" ht="14.25">
      <c r="A79" s="783" t="s">
        <v>393</v>
      </c>
      <c r="B79" s="784"/>
      <c r="C79" s="785"/>
      <c r="D79" s="140" t="s">
        <v>296</v>
      </c>
      <c r="E79" s="229"/>
      <c r="F79" s="130" t="s">
        <v>303</v>
      </c>
      <c r="G79" s="794" t="s">
        <v>394</v>
      </c>
      <c r="H79" s="791"/>
      <c r="I79" s="791" t="s">
        <v>394</v>
      </c>
      <c r="J79" s="791"/>
      <c r="K79" s="791">
        <v>59</v>
      </c>
      <c r="L79" s="791"/>
      <c r="M79" s="791">
        <v>3</v>
      </c>
      <c r="N79" s="791"/>
      <c r="O79" s="791" t="s">
        <v>394</v>
      </c>
      <c r="P79" s="791"/>
      <c r="Q79" s="791">
        <v>4</v>
      </c>
      <c r="R79" s="791"/>
      <c r="S79" s="791" t="s">
        <v>394</v>
      </c>
      <c r="T79" s="791"/>
      <c r="U79" s="791" t="s">
        <v>394</v>
      </c>
      <c r="V79" s="791"/>
      <c r="W79" s="791" t="s">
        <v>394</v>
      </c>
      <c r="X79" s="791"/>
      <c r="Y79" s="791">
        <v>1</v>
      </c>
      <c r="Z79" s="791"/>
      <c r="AA79" s="791" t="s">
        <v>394</v>
      </c>
      <c r="AB79" s="791"/>
      <c r="AC79" s="791">
        <v>2</v>
      </c>
      <c r="AD79" s="791"/>
      <c r="AE79" s="1176">
        <f t="shared" si="1"/>
        <v>69</v>
      </c>
      <c r="AF79" s="1177"/>
    </row>
    <row r="80" spans="1:32" ht="14.25">
      <c r="A80" s="783" t="s">
        <v>395</v>
      </c>
      <c r="B80" s="784"/>
      <c r="C80" s="785"/>
      <c r="D80" s="140" t="s">
        <v>296</v>
      </c>
      <c r="E80" s="229"/>
      <c r="F80" s="130" t="s">
        <v>303</v>
      </c>
      <c r="G80" s="794">
        <v>41</v>
      </c>
      <c r="H80" s="791"/>
      <c r="I80" s="791">
        <v>19</v>
      </c>
      <c r="J80" s="791"/>
      <c r="K80" s="791" t="s">
        <v>394</v>
      </c>
      <c r="L80" s="791"/>
      <c r="M80" s="791" t="s">
        <v>394</v>
      </c>
      <c r="N80" s="791"/>
      <c r="O80" s="791" t="s">
        <v>394</v>
      </c>
      <c r="P80" s="791"/>
      <c r="Q80" s="791" t="s">
        <v>394</v>
      </c>
      <c r="R80" s="791"/>
      <c r="S80" s="791" t="s">
        <v>394</v>
      </c>
      <c r="T80" s="791"/>
      <c r="U80" s="791">
        <v>33</v>
      </c>
      <c r="V80" s="791"/>
      <c r="W80" s="791" t="s">
        <v>394</v>
      </c>
      <c r="X80" s="791"/>
      <c r="Y80" s="791">
        <v>2</v>
      </c>
      <c r="Z80" s="791"/>
      <c r="AA80" s="791">
        <v>3</v>
      </c>
      <c r="AB80" s="791"/>
      <c r="AC80" s="791">
        <v>2</v>
      </c>
      <c r="AD80" s="791"/>
      <c r="AE80" s="1176">
        <f t="shared" si="1"/>
        <v>100</v>
      </c>
      <c r="AF80" s="1177"/>
    </row>
    <row r="81" spans="1:32" ht="14.25">
      <c r="A81" s="783" t="s">
        <v>396</v>
      </c>
      <c r="B81" s="784"/>
      <c r="C81" s="785"/>
      <c r="D81" s="140" t="s">
        <v>296</v>
      </c>
      <c r="E81" s="229"/>
      <c r="F81" s="130" t="s">
        <v>303</v>
      </c>
      <c r="G81" s="794" t="s">
        <v>394</v>
      </c>
      <c r="H81" s="791"/>
      <c r="I81" s="791">
        <v>13</v>
      </c>
      <c r="J81" s="791"/>
      <c r="K81" s="791">
        <v>14</v>
      </c>
      <c r="L81" s="791"/>
      <c r="M81" s="791">
        <v>3</v>
      </c>
      <c r="N81" s="791"/>
      <c r="O81" s="791" t="s">
        <v>394</v>
      </c>
      <c r="P81" s="791"/>
      <c r="Q81" s="791">
        <v>4</v>
      </c>
      <c r="R81" s="791"/>
      <c r="S81" s="791" t="s">
        <v>394</v>
      </c>
      <c r="T81" s="791"/>
      <c r="U81" s="791" t="s">
        <v>394</v>
      </c>
      <c r="V81" s="791"/>
      <c r="W81" s="791" t="s">
        <v>394</v>
      </c>
      <c r="X81" s="791"/>
      <c r="Y81" s="791">
        <v>1</v>
      </c>
      <c r="Z81" s="791"/>
      <c r="AA81" s="791" t="s">
        <v>394</v>
      </c>
      <c r="AB81" s="791"/>
      <c r="AC81" s="791">
        <v>2</v>
      </c>
      <c r="AD81" s="791"/>
      <c r="AE81" s="1176">
        <f t="shared" si="1"/>
        <v>37</v>
      </c>
      <c r="AF81" s="1177"/>
    </row>
    <row r="82" spans="1:32" ht="14.25">
      <c r="A82" s="1182" t="s">
        <v>397</v>
      </c>
      <c r="B82" s="1183"/>
      <c r="C82" s="1184"/>
      <c r="D82" s="140" t="s">
        <v>344</v>
      </c>
      <c r="E82" s="229"/>
      <c r="F82" s="130" t="s">
        <v>303</v>
      </c>
      <c r="G82" s="794" t="s">
        <v>394</v>
      </c>
      <c r="H82" s="791"/>
      <c r="I82" s="791">
        <v>11.5</v>
      </c>
      <c r="J82" s="791"/>
      <c r="K82" s="791" t="s">
        <v>394</v>
      </c>
      <c r="L82" s="791"/>
      <c r="M82" s="791">
        <v>8</v>
      </c>
      <c r="N82" s="791"/>
      <c r="O82" s="791">
        <v>14</v>
      </c>
      <c r="P82" s="791"/>
      <c r="Q82" s="791" t="s">
        <v>394</v>
      </c>
      <c r="R82" s="791"/>
      <c r="S82" s="791" t="s">
        <v>394</v>
      </c>
      <c r="T82" s="791"/>
      <c r="U82" s="791" t="s">
        <v>394</v>
      </c>
      <c r="V82" s="791"/>
      <c r="W82" s="791">
        <v>20</v>
      </c>
      <c r="X82" s="791"/>
      <c r="Y82" s="791">
        <v>3</v>
      </c>
      <c r="Z82" s="791"/>
      <c r="AA82" s="791">
        <v>1</v>
      </c>
      <c r="AB82" s="791"/>
      <c r="AC82" s="791" t="s">
        <v>394</v>
      </c>
      <c r="AD82" s="791"/>
      <c r="AE82" s="1176">
        <f t="shared" si="1"/>
        <v>57.5</v>
      </c>
      <c r="AF82" s="1177"/>
    </row>
    <row r="83" spans="1:32" ht="14.25">
      <c r="A83" s="1182" t="s">
        <v>398</v>
      </c>
      <c r="B83" s="1183"/>
      <c r="C83" s="1184"/>
      <c r="D83" s="140" t="s">
        <v>371</v>
      </c>
      <c r="E83" s="229"/>
      <c r="F83" s="130" t="s">
        <v>303</v>
      </c>
      <c r="G83" s="794" t="s">
        <v>394</v>
      </c>
      <c r="H83" s="791"/>
      <c r="I83" s="791">
        <v>60</v>
      </c>
      <c r="J83" s="791"/>
      <c r="K83" s="791" t="s">
        <v>394</v>
      </c>
      <c r="L83" s="791"/>
      <c r="M83" s="791">
        <v>6</v>
      </c>
      <c r="N83" s="791"/>
      <c r="O83" s="791">
        <v>7.5</v>
      </c>
      <c r="P83" s="791"/>
      <c r="Q83" s="791">
        <v>30</v>
      </c>
      <c r="R83" s="791"/>
      <c r="S83" s="791" t="s">
        <v>394</v>
      </c>
      <c r="T83" s="791"/>
      <c r="U83" s="791">
        <v>28</v>
      </c>
      <c r="V83" s="791"/>
      <c r="W83" s="791">
        <v>2</v>
      </c>
      <c r="X83" s="791"/>
      <c r="Y83" s="791">
        <v>4</v>
      </c>
      <c r="Z83" s="791"/>
      <c r="AA83" s="791" t="s">
        <v>394</v>
      </c>
      <c r="AB83" s="791"/>
      <c r="AC83" s="791">
        <v>20</v>
      </c>
      <c r="AD83" s="791"/>
      <c r="AE83" s="1176">
        <f t="shared" si="1"/>
        <v>157.5</v>
      </c>
      <c r="AF83" s="1177"/>
    </row>
    <row r="84" spans="1:32" ht="14.25">
      <c r="A84" s="1182" t="s">
        <v>399</v>
      </c>
      <c r="B84" s="1183"/>
      <c r="C84" s="1184"/>
      <c r="D84" s="140" t="s">
        <v>326</v>
      </c>
      <c r="E84" s="229"/>
      <c r="F84" s="130" t="s">
        <v>303</v>
      </c>
      <c r="G84" s="794" t="s">
        <v>394</v>
      </c>
      <c r="H84" s="791"/>
      <c r="I84" s="791">
        <v>24.6</v>
      </c>
      <c r="J84" s="791"/>
      <c r="K84" s="791">
        <v>41.4</v>
      </c>
      <c r="L84" s="791"/>
      <c r="M84" s="791">
        <v>1</v>
      </c>
      <c r="N84" s="791"/>
      <c r="O84" s="791">
        <v>1</v>
      </c>
      <c r="P84" s="791"/>
      <c r="Q84" s="791">
        <v>16</v>
      </c>
      <c r="R84" s="791"/>
      <c r="S84" s="791">
        <v>16</v>
      </c>
      <c r="T84" s="791"/>
      <c r="U84" s="791" t="s">
        <v>394</v>
      </c>
      <c r="V84" s="791"/>
      <c r="W84" s="791" t="s">
        <v>394</v>
      </c>
      <c r="X84" s="791"/>
      <c r="Y84" s="791">
        <v>1.5</v>
      </c>
      <c r="Z84" s="791"/>
      <c r="AA84" s="791">
        <v>1</v>
      </c>
      <c r="AB84" s="791"/>
      <c r="AC84" s="791" t="s">
        <v>394</v>
      </c>
      <c r="AD84" s="791"/>
      <c r="AE84" s="1176">
        <f t="shared" si="1"/>
        <v>102.5</v>
      </c>
      <c r="AF84" s="1177"/>
    </row>
    <row r="85" spans="1:32" ht="14.25">
      <c r="A85" s="1182" t="s">
        <v>400</v>
      </c>
      <c r="B85" s="1183"/>
      <c r="C85" s="1184"/>
      <c r="D85" s="140" t="s">
        <v>326</v>
      </c>
      <c r="E85" s="229"/>
      <c r="F85" s="130" t="s">
        <v>303</v>
      </c>
      <c r="G85" s="794">
        <v>18.600000000000001</v>
      </c>
      <c r="H85" s="791"/>
      <c r="I85" s="791">
        <v>18.600000000000001</v>
      </c>
      <c r="J85" s="791"/>
      <c r="K85" s="791">
        <v>18.8</v>
      </c>
      <c r="L85" s="791"/>
      <c r="M85" s="791">
        <v>17</v>
      </c>
      <c r="N85" s="791"/>
      <c r="O85" s="791">
        <v>17.5</v>
      </c>
      <c r="P85" s="791"/>
      <c r="Q85" s="791">
        <v>0.5</v>
      </c>
      <c r="R85" s="791"/>
      <c r="S85" s="791" t="s">
        <v>394</v>
      </c>
      <c r="T85" s="791"/>
      <c r="U85" s="791" t="s">
        <v>394</v>
      </c>
      <c r="V85" s="791"/>
      <c r="W85" s="791" t="s">
        <v>394</v>
      </c>
      <c r="X85" s="791"/>
      <c r="Y85" s="791">
        <v>1.5</v>
      </c>
      <c r="Z85" s="791"/>
      <c r="AA85" s="791">
        <v>1</v>
      </c>
      <c r="AB85" s="791"/>
      <c r="AC85" s="791" t="s">
        <v>394</v>
      </c>
      <c r="AD85" s="791"/>
      <c r="AE85" s="1176">
        <f t="shared" si="1"/>
        <v>93.5</v>
      </c>
      <c r="AF85" s="1177"/>
    </row>
    <row r="86" spans="1:32" ht="14.25">
      <c r="A86" s="1182" t="s">
        <v>401</v>
      </c>
      <c r="B86" s="1183"/>
      <c r="C86" s="1184"/>
      <c r="D86" s="140" t="s">
        <v>402</v>
      </c>
      <c r="E86" s="229"/>
      <c r="F86" s="130" t="s">
        <v>303</v>
      </c>
      <c r="G86" s="794">
        <v>0.72</v>
      </c>
      <c r="H86" s="791"/>
      <c r="I86" s="791">
        <v>4.34</v>
      </c>
      <c r="J86" s="791"/>
      <c r="K86" s="791">
        <v>4.63</v>
      </c>
      <c r="L86" s="791"/>
      <c r="M86" s="791">
        <v>4.25</v>
      </c>
      <c r="N86" s="791"/>
      <c r="O86" s="791">
        <v>4.0999999999999996</v>
      </c>
      <c r="P86" s="791"/>
      <c r="Q86" s="791">
        <v>0.87</v>
      </c>
      <c r="R86" s="791"/>
      <c r="S86" s="791">
        <v>0.77</v>
      </c>
      <c r="T86" s="791"/>
      <c r="U86" s="791">
        <v>0.42</v>
      </c>
      <c r="V86" s="791"/>
      <c r="W86" s="791" t="s">
        <v>394</v>
      </c>
      <c r="X86" s="791"/>
      <c r="Y86" s="791" t="s">
        <v>394</v>
      </c>
      <c r="Z86" s="791"/>
      <c r="AA86" s="791" t="s">
        <v>394</v>
      </c>
      <c r="AB86" s="791"/>
      <c r="AC86" s="791" t="s">
        <v>394</v>
      </c>
      <c r="AD86" s="791"/>
      <c r="AE86" s="1176">
        <f t="shared" si="1"/>
        <v>20.100000000000001</v>
      </c>
      <c r="AF86" s="1177"/>
    </row>
    <row r="87" spans="1:32" ht="14.25">
      <c r="A87" s="1182" t="s">
        <v>398</v>
      </c>
      <c r="B87" s="1183"/>
      <c r="C87" s="1184"/>
      <c r="D87" s="140" t="s">
        <v>402</v>
      </c>
      <c r="E87" s="229"/>
      <c r="F87" s="130" t="s">
        <v>303</v>
      </c>
      <c r="G87" s="794">
        <v>0.95</v>
      </c>
      <c r="H87" s="791"/>
      <c r="I87" s="791">
        <v>0.85</v>
      </c>
      <c r="J87" s="791"/>
      <c r="K87" s="791">
        <v>0.87</v>
      </c>
      <c r="L87" s="791"/>
      <c r="M87" s="791">
        <v>0.97</v>
      </c>
      <c r="N87" s="791"/>
      <c r="O87" s="791">
        <v>0.95</v>
      </c>
      <c r="P87" s="791"/>
      <c r="Q87" s="791">
        <v>1</v>
      </c>
      <c r="R87" s="791"/>
      <c r="S87" s="791">
        <v>1.25</v>
      </c>
      <c r="T87" s="791"/>
      <c r="U87" s="791">
        <v>0.5</v>
      </c>
      <c r="V87" s="791"/>
      <c r="W87" s="791">
        <v>2</v>
      </c>
      <c r="X87" s="791"/>
      <c r="Y87" s="791">
        <v>6.26</v>
      </c>
      <c r="Z87" s="791"/>
      <c r="AA87" s="791">
        <v>4.6100000000000003</v>
      </c>
      <c r="AB87" s="791"/>
      <c r="AC87" s="791">
        <v>0.59</v>
      </c>
      <c r="AD87" s="791"/>
      <c r="AE87" s="1176">
        <f t="shared" si="1"/>
        <v>20.8</v>
      </c>
      <c r="AF87" s="1177"/>
    </row>
    <row r="88" spans="1:32" ht="14.25">
      <c r="A88" s="1182" t="s">
        <v>403</v>
      </c>
      <c r="B88" s="1183"/>
      <c r="C88" s="1184"/>
      <c r="D88" s="140" t="s">
        <v>402</v>
      </c>
      <c r="E88" s="229"/>
      <c r="F88" s="130" t="s">
        <v>303</v>
      </c>
      <c r="G88" s="794">
        <v>0.56000000000000005</v>
      </c>
      <c r="H88" s="791"/>
      <c r="I88" s="791">
        <v>1.03</v>
      </c>
      <c r="J88" s="791"/>
      <c r="K88" s="791">
        <v>1.1299999999999999</v>
      </c>
      <c r="L88" s="791"/>
      <c r="M88" s="791">
        <v>0.83</v>
      </c>
      <c r="N88" s="791"/>
      <c r="O88" s="791">
        <v>0.3</v>
      </c>
      <c r="P88" s="791"/>
      <c r="Q88" s="791">
        <v>0.48</v>
      </c>
      <c r="R88" s="791"/>
      <c r="S88" s="791">
        <v>0.72</v>
      </c>
      <c r="T88" s="791"/>
      <c r="U88" s="791" t="s">
        <v>394</v>
      </c>
      <c r="V88" s="791"/>
      <c r="W88" s="791" t="s">
        <v>394</v>
      </c>
      <c r="X88" s="791"/>
      <c r="Y88" s="791" t="s">
        <v>394</v>
      </c>
      <c r="Z88" s="791"/>
      <c r="AA88" s="791" t="s">
        <v>394</v>
      </c>
      <c r="AB88" s="791"/>
      <c r="AC88" s="791" t="s">
        <v>394</v>
      </c>
      <c r="AD88" s="791"/>
      <c r="AE88" s="1176">
        <f t="shared" si="1"/>
        <v>5.05</v>
      </c>
      <c r="AF88" s="1177"/>
    </row>
    <row r="89" spans="1:32" ht="14.25">
      <c r="A89" s="1182" t="s">
        <v>404</v>
      </c>
      <c r="B89" s="1183"/>
      <c r="C89" s="1184"/>
      <c r="D89" s="140" t="s">
        <v>301</v>
      </c>
      <c r="E89" s="229"/>
      <c r="F89" s="130" t="s">
        <v>303</v>
      </c>
      <c r="G89" s="794">
        <v>0.4</v>
      </c>
      <c r="H89" s="791"/>
      <c r="I89" s="791">
        <v>0.8</v>
      </c>
      <c r="J89" s="791"/>
      <c r="K89" s="791">
        <v>1.2</v>
      </c>
      <c r="L89" s="791"/>
      <c r="M89" s="791">
        <v>2.4</v>
      </c>
      <c r="N89" s="791"/>
      <c r="O89" s="791">
        <v>1</v>
      </c>
      <c r="P89" s="791"/>
      <c r="Q89" s="791" t="s">
        <v>394</v>
      </c>
      <c r="R89" s="791"/>
      <c r="S89" s="791">
        <v>1.2</v>
      </c>
      <c r="T89" s="791"/>
      <c r="U89" s="791">
        <v>10.02</v>
      </c>
      <c r="V89" s="791"/>
      <c r="W89" s="791">
        <v>12.58</v>
      </c>
      <c r="X89" s="791"/>
      <c r="Y89" s="791">
        <v>2.7</v>
      </c>
      <c r="Z89" s="791"/>
      <c r="AA89" s="791">
        <v>0.5</v>
      </c>
      <c r="AB89" s="791"/>
      <c r="AC89" s="791">
        <v>1.2</v>
      </c>
      <c r="AD89" s="791"/>
      <c r="AE89" s="1176">
        <f t="shared" si="1"/>
        <v>34.000000000000007</v>
      </c>
      <c r="AF89" s="1177"/>
    </row>
    <row r="90" spans="1:32" ht="14.25">
      <c r="A90" s="1182" t="s">
        <v>405</v>
      </c>
      <c r="B90" s="1183"/>
      <c r="C90" s="1184"/>
      <c r="D90" s="140" t="s">
        <v>406</v>
      </c>
      <c r="E90" s="229"/>
      <c r="F90" s="130" t="s">
        <v>303</v>
      </c>
      <c r="G90" s="794">
        <v>2</v>
      </c>
      <c r="H90" s="791"/>
      <c r="I90" s="791" t="s">
        <v>394</v>
      </c>
      <c r="J90" s="791"/>
      <c r="K90" s="791">
        <v>0.5</v>
      </c>
      <c r="L90" s="791"/>
      <c r="M90" s="791">
        <v>6.5</v>
      </c>
      <c r="N90" s="791"/>
      <c r="O90" s="791">
        <v>6</v>
      </c>
      <c r="P90" s="791"/>
      <c r="Q90" s="791" t="s">
        <v>394</v>
      </c>
      <c r="R90" s="791"/>
      <c r="S90" s="791" t="s">
        <v>394</v>
      </c>
      <c r="T90" s="791"/>
      <c r="U90" s="791">
        <v>17.3</v>
      </c>
      <c r="V90" s="791"/>
      <c r="W90" s="791">
        <v>26.4</v>
      </c>
      <c r="X90" s="791"/>
      <c r="Y90" s="791">
        <v>8.3000000000000007</v>
      </c>
      <c r="Z90" s="791"/>
      <c r="AA90" s="791" t="s">
        <v>394</v>
      </c>
      <c r="AB90" s="791"/>
      <c r="AC90" s="791">
        <v>3</v>
      </c>
      <c r="AD90" s="791"/>
      <c r="AE90" s="1176">
        <f t="shared" si="1"/>
        <v>70</v>
      </c>
      <c r="AF90" s="1177"/>
    </row>
    <row r="91" spans="1:32" ht="14.25">
      <c r="A91" s="783" t="s">
        <v>393</v>
      </c>
      <c r="B91" s="784"/>
      <c r="C91" s="785"/>
      <c r="D91" s="140" t="s">
        <v>322</v>
      </c>
      <c r="E91" s="229"/>
      <c r="F91" s="130" t="s">
        <v>303</v>
      </c>
      <c r="G91" s="794" t="s">
        <v>394</v>
      </c>
      <c r="H91" s="791"/>
      <c r="I91" s="791">
        <v>16.52</v>
      </c>
      <c r="J91" s="791"/>
      <c r="K91" s="791">
        <v>16.48</v>
      </c>
      <c r="L91" s="791"/>
      <c r="M91" s="791">
        <v>13.65</v>
      </c>
      <c r="N91" s="791"/>
      <c r="O91" s="791">
        <v>5.6</v>
      </c>
      <c r="P91" s="791"/>
      <c r="Q91" s="791">
        <v>0.75</v>
      </c>
      <c r="R91" s="791"/>
      <c r="S91" s="791" t="s">
        <v>394</v>
      </c>
      <c r="T91" s="791"/>
      <c r="U91" s="791" t="s">
        <v>394</v>
      </c>
      <c r="V91" s="791"/>
      <c r="W91" s="791" t="s">
        <v>394</v>
      </c>
      <c r="X91" s="791"/>
      <c r="Y91" s="791">
        <v>2</v>
      </c>
      <c r="Z91" s="791"/>
      <c r="AA91" s="791" t="s">
        <v>394</v>
      </c>
      <c r="AB91" s="791"/>
      <c r="AC91" s="791" t="s">
        <v>394</v>
      </c>
      <c r="AD91" s="791"/>
      <c r="AE91" s="1176">
        <f t="shared" si="1"/>
        <v>55</v>
      </c>
      <c r="AF91" s="1177"/>
    </row>
    <row r="92" spans="1:32" ht="14.25">
      <c r="A92" s="783" t="s">
        <v>393</v>
      </c>
      <c r="B92" s="784"/>
      <c r="C92" s="785"/>
      <c r="D92" s="140" t="s">
        <v>308</v>
      </c>
      <c r="E92" s="229"/>
      <c r="F92" s="130" t="s">
        <v>303</v>
      </c>
      <c r="G92" s="794">
        <v>1</v>
      </c>
      <c r="H92" s="791"/>
      <c r="I92" s="791">
        <v>8.67</v>
      </c>
      <c r="J92" s="791"/>
      <c r="K92" s="791">
        <v>1</v>
      </c>
      <c r="L92" s="791"/>
      <c r="M92" s="791">
        <v>1.17</v>
      </c>
      <c r="N92" s="791"/>
      <c r="O92" s="791" t="s">
        <v>394</v>
      </c>
      <c r="P92" s="791"/>
      <c r="Q92" s="791">
        <v>3</v>
      </c>
      <c r="R92" s="791"/>
      <c r="S92" s="791" t="s">
        <v>394</v>
      </c>
      <c r="T92" s="791"/>
      <c r="U92" s="791" t="s">
        <v>394</v>
      </c>
      <c r="V92" s="791"/>
      <c r="W92" s="791" t="s">
        <v>394</v>
      </c>
      <c r="X92" s="791"/>
      <c r="Y92" s="791" t="s">
        <v>394</v>
      </c>
      <c r="Z92" s="791"/>
      <c r="AA92" s="791">
        <v>1</v>
      </c>
      <c r="AB92" s="791"/>
      <c r="AC92" s="791" t="s">
        <v>394</v>
      </c>
      <c r="AD92" s="791"/>
      <c r="AE92" s="1176">
        <f t="shared" si="1"/>
        <v>15.84</v>
      </c>
      <c r="AF92" s="1177"/>
    </row>
    <row r="93" spans="1:32" ht="14.25">
      <c r="A93" s="783" t="s">
        <v>395</v>
      </c>
      <c r="B93" s="784"/>
      <c r="C93" s="785"/>
      <c r="D93" s="140" t="s">
        <v>308</v>
      </c>
      <c r="E93" s="229"/>
      <c r="F93" s="130" t="s">
        <v>303</v>
      </c>
      <c r="G93" s="794" t="s">
        <v>394</v>
      </c>
      <c r="H93" s="791"/>
      <c r="I93" s="791" t="s">
        <v>394</v>
      </c>
      <c r="J93" s="791"/>
      <c r="K93" s="791">
        <v>1.5</v>
      </c>
      <c r="L93" s="791"/>
      <c r="M93" s="791">
        <v>3</v>
      </c>
      <c r="N93" s="791"/>
      <c r="O93" s="791">
        <v>0.92</v>
      </c>
      <c r="P93" s="791"/>
      <c r="Q93" s="791" t="s">
        <v>394</v>
      </c>
      <c r="R93" s="791"/>
      <c r="S93" s="791">
        <v>2</v>
      </c>
      <c r="T93" s="791"/>
      <c r="U93" s="791">
        <v>8.9960000000000004</v>
      </c>
      <c r="V93" s="791"/>
      <c r="W93" s="791">
        <v>1</v>
      </c>
      <c r="X93" s="791"/>
      <c r="Y93" s="791" t="s">
        <v>394</v>
      </c>
      <c r="Z93" s="791"/>
      <c r="AA93" s="791">
        <v>1.5</v>
      </c>
      <c r="AB93" s="791"/>
      <c r="AC93" s="791" t="s">
        <v>394</v>
      </c>
      <c r="AD93" s="791"/>
      <c r="AE93" s="1176">
        <f t="shared" si="1"/>
        <v>18.916</v>
      </c>
      <c r="AF93" s="1177"/>
    </row>
    <row r="94" spans="1:32" ht="14.25">
      <c r="A94" s="783" t="s">
        <v>407</v>
      </c>
      <c r="B94" s="784"/>
      <c r="C94" s="785"/>
      <c r="D94" s="140" t="s">
        <v>408</v>
      </c>
      <c r="E94" s="229"/>
      <c r="F94" s="130" t="s">
        <v>303</v>
      </c>
      <c r="G94" s="794">
        <v>6</v>
      </c>
      <c r="H94" s="791"/>
      <c r="I94" s="791">
        <v>10</v>
      </c>
      <c r="J94" s="791"/>
      <c r="K94" s="791">
        <v>10</v>
      </c>
      <c r="L94" s="791"/>
      <c r="M94" s="791">
        <v>1</v>
      </c>
      <c r="N94" s="791"/>
      <c r="O94" s="791">
        <v>1</v>
      </c>
      <c r="P94" s="791"/>
      <c r="Q94" s="791">
        <v>6</v>
      </c>
      <c r="R94" s="791"/>
      <c r="S94" s="791" t="s">
        <v>394</v>
      </c>
      <c r="T94" s="791"/>
      <c r="U94" s="791" t="s">
        <v>394</v>
      </c>
      <c r="V94" s="791"/>
      <c r="W94" s="791" t="s">
        <v>394</v>
      </c>
      <c r="X94" s="791"/>
      <c r="Y94" s="791" t="s">
        <v>394</v>
      </c>
      <c r="Z94" s="791"/>
      <c r="AA94" s="791" t="s">
        <v>394</v>
      </c>
      <c r="AB94" s="791"/>
      <c r="AC94" s="791" t="s">
        <v>394</v>
      </c>
      <c r="AD94" s="791"/>
      <c r="AE94" s="1176">
        <f t="shared" si="1"/>
        <v>34</v>
      </c>
      <c r="AF94" s="1177"/>
    </row>
    <row r="95" spans="1:32" ht="14.25">
      <c r="A95" s="783" t="s">
        <v>409</v>
      </c>
      <c r="B95" s="784"/>
      <c r="C95" s="785"/>
      <c r="D95" s="140" t="s">
        <v>410</v>
      </c>
      <c r="E95" s="229"/>
      <c r="F95" s="130" t="s">
        <v>303</v>
      </c>
      <c r="G95" s="794" t="s">
        <v>394</v>
      </c>
      <c r="H95" s="791"/>
      <c r="I95" s="791">
        <v>25</v>
      </c>
      <c r="J95" s="791"/>
      <c r="K95" s="791">
        <v>2</v>
      </c>
      <c r="L95" s="791"/>
      <c r="M95" s="791">
        <v>1</v>
      </c>
      <c r="N95" s="791"/>
      <c r="O95" s="791">
        <v>24</v>
      </c>
      <c r="P95" s="791"/>
      <c r="Q95" s="791">
        <v>228.5</v>
      </c>
      <c r="R95" s="791"/>
      <c r="S95" s="791">
        <v>89.5</v>
      </c>
      <c r="T95" s="791"/>
      <c r="U95" s="791">
        <v>43</v>
      </c>
      <c r="V95" s="791"/>
      <c r="W95" s="791">
        <v>0.5</v>
      </c>
      <c r="X95" s="791"/>
      <c r="Y95" s="791">
        <v>21</v>
      </c>
      <c r="Z95" s="791"/>
      <c r="AA95" s="791">
        <v>120</v>
      </c>
      <c r="AB95" s="791"/>
      <c r="AC95" s="791">
        <v>24</v>
      </c>
      <c r="AD95" s="791"/>
      <c r="AE95" s="1176">
        <f t="shared" si="1"/>
        <v>578.5</v>
      </c>
      <c r="AF95" s="1177"/>
    </row>
    <row r="96" spans="1:32" ht="14.25">
      <c r="A96" s="783" t="s">
        <v>411</v>
      </c>
      <c r="B96" s="784"/>
      <c r="C96" s="785"/>
      <c r="D96" s="140" t="s">
        <v>322</v>
      </c>
      <c r="E96" s="229"/>
      <c r="F96" s="130" t="s">
        <v>303</v>
      </c>
      <c r="G96" s="794">
        <v>0.5</v>
      </c>
      <c r="H96" s="791"/>
      <c r="I96" s="791">
        <v>15</v>
      </c>
      <c r="J96" s="791"/>
      <c r="K96" s="791">
        <v>4</v>
      </c>
      <c r="L96" s="791"/>
      <c r="M96" s="791" t="s">
        <v>394</v>
      </c>
      <c r="N96" s="791"/>
      <c r="O96" s="791">
        <v>3</v>
      </c>
      <c r="P96" s="791"/>
      <c r="Q96" s="791">
        <v>17.5</v>
      </c>
      <c r="R96" s="791"/>
      <c r="S96" s="791">
        <v>49.5</v>
      </c>
      <c r="T96" s="791"/>
      <c r="U96" s="791" t="s">
        <v>394</v>
      </c>
      <c r="V96" s="791"/>
      <c r="W96" s="791" t="s">
        <v>394</v>
      </c>
      <c r="X96" s="791"/>
      <c r="Y96" s="791" t="s">
        <v>394</v>
      </c>
      <c r="Z96" s="791"/>
      <c r="AA96" s="791" t="s">
        <v>394</v>
      </c>
      <c r="AB96" s="791"/>
      <c r="AC96" s="791" t="s">
        <v>394</v>
      </c>
      <c r="AD96" s="791"/>
      <c r="AE96" s="1176">
        <f t="shared" si="1"/>
        <v>89.5</v>
      </c>
      <c r="AF96" s="1177"/>
    </row>
    <row r="97" spans="1:32" ht="14.25">
      <c r="A97" s="783" t="s">
        <v>412</v>
      </c>
      <c r="B97" s="784"/>
      <c r="C97" s="785"/>
      <c r="D97" s="140" t="s">
        <v>308</v>
      </c>
      <c r="E97" s="229"/>
      <c r="F97" s="130" t="s">
        <v>303</v>
      </c>
      <c r="G97" s="794">
        <v>2</v>
      </c>
      <c r="H97" s="791"/>
      <c r="I97" s="791">
        <v>4.7300000000000004</v>
      </c>
      <c r="J97" s="791"/>
      <c r="K97" s="791" t="s">
        <v>394</v>
      </c>
      <c r="L97" s="791"/>
      <c r="M97" s="791" t="s">
        <v>394</v>
      </c>
      <c r="N97" s="791"/>
      <c r="O97" s="791">
        <v>23.8</v>
      </c>
      <c r="P97" s="791"/>
      <c r="Q97" s="791" t="s">
        <v>394</v>
      </c>
      <c r="R97" s="791"/>
      <c r="S97" s="791" t="s">
        <v>394</v>
      </c>
      <c r="T97" s="791"/>
      <c r="U97" s="791" t="s">
        <v>394</v>
      </c>
      <c r="V97" s="791"/>
      <c r="W97" s="791" t="s">
        <v>394</v>
      </c>
      <c r="X97" s="791"/>
      <c r="Y97" s="791" t="s">
        <v>394</v>
      </c>
      <c r="Z97" s="791"/>
      <c r="AA97" s="791" t="s">
        <v>394</v>
      </c>
      <c r="AB97" s="791"/>
      <c r="AC97" s="791" t="s">
        <v>394</v>
      </c>
      <c r="AD97" s="791"/>
      <c r="AE97" s="1176">
        <f t="shared" si="1"/>
        <v>30.53</v>
      </c>
      <c r="AF97" s="1177"/>
    </row>
    <row r="98" spans="1:32" ht="14.25">
      <c r="A98" s="1182" t="s">
        <v>413</v>
      </c>
      <c r="B98" s="1183"/>
      <c r="C98" s="1184"/>
      <c r="D98" s="140" t="s">
        <v>308</v>
      </c>
      <c r="E98" s="229"/>
      <c r="F98" s="130" t="s">
        <v>303</v>
      </c>
      <c r="G98" s="794" t="s">
        <v>394</v>
      </c>
      <c r="H98" s="791"/>
      <c r="I98" s="791" t="s">
        <v>394</v>
      </c>
      <c r="J98" s="791"/>
      <c r="K98" s="791" t="s">
        <v>394</v>
      </c>
      <c r="L98" s="791"/>
      <c r="M98" s="791">
        <v>2.2000000000000002</v>
      </c>
      <c r="N98" s="791"/>
      <c r="O98" s="791">
        <v>1.2</v>
      </c>
      <c r="P98" s="791"/>
      <c r="Q98" s="791" t="s">
        <v>394</v>
      </c>
      <c r="R98" s="791"/>
      <c r="S98" s="791">
        <v>1.2</v>
      </c>
      <c r="T98" s="791"/>
      <c r="U98" s="791" t="s">
        <v>394</v>
      </c>
      <c r="V98" s="791"/>
      <c r="W98" s="791">
        <v>1.2</v>
      </c>
      <c r="X98" s="791"/>
      <c r="Y98" s="791">
        <v>1.2</v>
      </c>
      <c r="Z98" s="791"/>
      <c r="AA98" s="791" t="s">
        <v>394</v>
      </c>
      <c r="AB98" s="791"/>
      <c r="AC98" s="791">
        <v>1.7</v>
      </c>
      <c r="AD98" s="791"/>
      <c r="AE98" s="1176">
        <f t="shared" si="1"/>
        <v>8.7000000000000011</v>
      </c>
      <c r="AF98" s="1177"/>
    </row>
    <row r="99" spans="1:32" ht="14.25">
      <c r="A99" s="1182" t="s">
        <v>414</v>
      </c>
      <c r="B99" s="1183"/>
      <c r="C99" s="1184"/>
      <c r="D99" s="140" t="s">
        <v>308</v>
      </c>
      <c r="E99" s="229"/>
      <c r="F99" s="130" t="s">
        <v>303</v>
      </c>
      <c r="G99" s="794" t="s">
        <v>394</v>
      </c>
      <c r="H99" s="791"/>
      <c r="I99" s="791" t="s">
        <v>394</v>
      </c>
      <c r="J99" s="791"/>
      <c r="K99" s="791">
        <v>2.2000000000000002</v>
      </c>
      <c r="L99" s="791"/>
      <c r="M99" s="791" t="s">
        <v>394</v>
      </c>
      <c r="N99" s="791"/>
      <c r="O99" s="791">
        <v>1.2</v>
      </c>
      <c r="P99" s="791"/>
      <c r="Q99" s="791">
        <v>1.2</v>
      </c>
      <c r="R99" s="791"/>
      <c r="S99" s="791" t="s">
        <v>394</v>
      </c>
      <c r="T99" s="791"/>
      <c r="U99" s="791">
        <v>1.2</v>
      </c>
      <c r="V99" s="791"/>
      <c r="W99" s="791" t="s">
        <v>394</v>
      </c>
      <c r="X99" s="791"/>
      <c r="Y99" s="791">
        <v>1.2</v>
      </c>
      <c r="Z99" s="791"/>
      <c r="AA99" s="791" t="s">
        <v>394</v>
      </c>
      <c r="AB99" s="791"/>
      <c r="AC99" s="791">
        <v>1.7</v>
      </c>
      <c r="AD99" s="791"/>
      <c r="AE99" s="1176">
        <f t="shared" si="1"/>
        <v>8.7000000000000011</v>
      </c>
      <c r="AF99" s="1177"/>
    </row>
    <row r="100" spans="1:32" ht="14.25">
      <c r="A100" s="783" t="s">
        <v>407</v>
      </c>
      <c r="B100" s="784"/>
      <c r="C100" s="785"/>
      <c r="D100" s="140" t="s">
        <v>408</v>
      </c>
      <c r="E100" s="229"/>
      <c r="F100" s="130" t="s">
        <v>303</v>
      </c>
      <c r="G100" s="794"/>
      <c r="H100" s="791"/>
      <c r="I100" s="791"/>
      <c r="J100" s="791"/>
      <c r="K100" s="791"/>
      <c r="L100" s="791"/>
      <c r="M100" s="791"/>
      <c r="N100" s="791"/>
      <c r="O100" s="791"/>
      <c r="P100" s="791"/>
      <c r="Q100" s="791"/>
      <c r="R100" s="791"/>
      <c r="S100" s="791"/>
      <c r="T100" s="791"/>
      <c r="U100" s="791"/>
      <c r="V100" s="791"/>
      <c r="W100" s="791"/>
      <c r="X100" s="791"/>
      <c r="Y100" s="791"/>
      <c r="Z100" s="791"/>
      <c r="AA100" s="791"/>
      <c r="AB100" s="791"/>
      <c r="AC100" s="791"/>
      <c r="AD100" s="791"/>
      <c r="AE100" s="1176">
        <f t="shared" si="1"/>
        <v>0</v>
      </c>
      <c r="AF100" s="1177"/>
    </row>
    <row r="101" spans="1:32" ht="14.25">
      <c r="A101" s="783" t="s">
        <v>409</v>
      </c>
      <c r="B101" s="784"/>
      <c r="C101" s="785"/>
      <c r="D101" s="140" t="s">
        <v>410</v>
      </c>
      <c r="E101" s="229"/>
      <c r="F101" s="130" t="s">
        <v>303</v>
      </c>
      <c r="G101" s="794"/>
      <c r="H101" s="791"/>
      <c r="I101" s="791"/>
      <c r="J101" s="791"/>
      <c r="K101" s="791"/>
      <c r="L101" s="791"/>
      <c r="M101" s="791"/>
      <c r="N101" s="791"/>
      <c r="O101" s="791"/>
      <c r="P101" s="791"/>
      <c r="Q101" s="791"/>
      <c r="R101" s="791"/>
      <c r="S101" s="791"/>
      <c r="T101" s="791"/>
      <c r="U101" s="791"/>
      <c r="V101" s="791"/>
      <c r="W101" s="791"/>
      <c r="X101" s="791"/>
      <c r="Y101" s="791"/>
      <c r="Z101" s="791"/>
      <c r="AA101" s="791"/>
      <c r="AB101" s="791"/>
      <c r="AC101" s="791"/>
      <c r="AD101" s="791"/>
      <c r="AE101" s="1176">
        <f t="shared" si="1"/>
        <v>0</v>
      </c>
      <c r="AF101" s="1177"/>
    </row>
    <row r="102" spans="1:32" ht="14.25">
      <c r="A102" s="783" t="s">
        <v>411</v>
      </c>
      <c r="B102" s="784"/>
      <c r="C102" s="785"/>
      <c r="D102" s="140" t="s">
        <v>322</v>
      </c>
      <c r="E102" s="229"/>
      <c r="F102" s="130" t="s">
        <v>303</v>
      </c>
      <c r="G102" s="794"/>
      <c r="H102" s="791"/>
      <c r="I102" s="791"/>
      <c r="J102" s="791"/>
      <c r="K102" s="791"/>
      <c r="L102" s="791"/>
      <c r="M102" s="791"/>
      <c r="N102" s="791"/>
      <c r="O102" s="791"/>
      <c r="P102" s="791"/>
      <c r="Q102" s="791"/>
      <c r="R102" s="791"/>
      <c r="S102" s="791"/>
      <c r="T102" s="791"/>
      <c r="U102" s="791"/>
      <c r="V102" s="791"/>
      <c r="W102" s="791"/>
      <c r="X102" s="791"/>
      <c r="Y102" s="791"/>
      <c r="Z102" s="791"/>
      <c r="AA102" s="791"/>
      <c r="AB102" s="791"/>
      <c r="AC102" s="791"/>
      <c r="AD102" s="791"/>
      <c r="AE102" s="1176">
        <f t="shared" si="1"/>
        <v>0</v>
      </c>
      <c r="AF102" s="1177"/>
    </row>
    <row r="103" spans="1:32" ht="14.25">
      <c r="A103" s="783" t="s">
        <v>412</v>
      </c>
      <c r="B103" s="784"/>
      <c r="C103" s="785"/>
      <c r="D103" s="140" t="s">
        <v>308</v>
      </c>
      <c r="E103" s="229"/>
      <c r="F103" s="130" t="s">
        <v>303</v>
      </c>
      <c r="G103" s="794"/>
      <c r="H103" s="791"/>
      <c r="I103" s="791"/>
      <c r="J103" s="791"/>
      <c r="K103" s="791"/>
      <c r="L103" s="791"/>
      <c r="M103" s="791"/>
      <c r="N103" s="791"/>
      <c r="O103" s="791"/>
      <c r="P103" s="791"/>
      <c r="Q103" s="791"/>
      <c r="R103" s="791"/>
      <c r="S103" s="791"/>
      <c r="T103" s="791"/>
      <c r="U103" s="791"/>
      <c r="V103" s="791"/>
      <c r="W103" s="791"/>
      <c r="X103" s="791"/>
      <c r="Y103" s="791"/>
      <c r="Z103" s="791"/>
      <c r="AA103" s="791"/>
      <c r="AB103" s="791"/>
      <c r="AC103" s="791"/>
      <c r="AD103" s="791"/>
      <c r="AE103" s="1176">
        <f t="shared" si="1"/>
        <v>0</v>
      </c>
      <c r="AF103" s="1177"/>
    </row>
    <row r="104" spans="1:32" ht="14.25">
      <c r="A104" s="1182" t="s">
        <v>413</v>
      </c>
      <c r="B104" s="1183"/>
      <c r="C104" s="1184"/>
      <c r="D104" s="140" t="s">
        <v>308</v>
      </c>
      <c r="E104" s="229"/>
      <c r="F104" s="130" t="s">
        <v>303</v>
      </c>
      <c r="G104" s="794"/>
      <c r="H104" s="791"/>
      <c r="I104" s="791"/>
      <c r="J104" s="791"/>
      <c r="K104" s="791"/>
      <c r="L104" s="791"/>
      <c r="M104" s="791"/>
      <c r="N104" s="791"/>
      <c r="O104" s="791"/>
      <c r="P104" s="791"/>
      <c r="Q104" s="791"/>
      <c r="R104" s="791"/>
      <c r="S104" s="791"/>
      <c r="T104" s="791"/>
      <c r="U104" s="791"/>
      <c r="V104" s="791"/>
      <c r="W104" s="791"/>
      <c r="X104" s="791"/>
      <c r="Y104" s="791"/>
      <c r="Z104" s="791"/>
      <c r="AA104" s="791"/>
      <c r="AB104" s="791"/>
      <c r="AC104" s="791"/>
      <c r="AD104" s="791"/>
      <c r="AE104" s="1176">
        <f t="shared" si="1"/>
        <v>0</v>
      </c>
      <c r="AF104" s="1177"/>
    </row>
    <row r="105" spans="1:32" ht="14.25">
      <c r="A105" s="1182" t="s">
        <v>414</v>
      </c>
      <c r="B105" s="1183"/>
      <c r="C105" s="1184"/>
      <c r="D105" s="140" t="s">
        <v>308</v>
      </c>
      <c r="E105" s="229"/>
      <c r="F105" s="130" t="s">
        <v>303</v>
      </c>
      <c r="G105" s="794"/>
      <c r="H105" s="791"/>
      <c r="I105" s="791"/>
      <c r="J105" s="791"/>
      <c r="K105" s="791"/>
      <c r="L105" s="791"/>
      <c r="M105" s="791"/>
      <c r="N105" s="791"/>
      <c r="O105" s="791"/>
      <c r="P105" s="791"/>
      <c r="Q105" s="791"/>
      <c r="R105" s="791"/>
      <c r="S105" s="791"/>
      <c r="T105" s="791"/>
      <c r="U105" s="791"/>
      <c r="V105" s="791"/>
      <c r="W105" s="791"/>
      <c r="X105" s="791"/>
      <c r="Y105" s="791"/>
      <c r="Z105" s="791"/>
      <c r="AA105" s="791"/>
      <c r="AB105" s="791"/>
      <c r="AC105" s="791"/>
      <c r="AD105" s="791"/>
      <c r="AE105" s="1176">
        <f t="shared" si="1"/>
        <v>0</v>
      </c>
      <c r="AF105" s="1177"/>
    </row>
    <row r="106" spans="1:32" ht="14.25">
      <c r="A106" s="1182" t="s">
        <v>415</v>
      </c>
      <c r="B106" s="1183"/>
      <c r="C106" s="1184"/>
      <c r="D106" s="140" t="s">
        <v>416</v>
      </c>
      <c r="E106" s="229"/>
      <c r="F106" s="130" t="s">
        <v>303</v>
      </c>
      <c r="G106" s="794"/>
      <c r="H106" s="791"/>
      <c r="I106" s="791"/>
      <c r="J106" s="791"/>
      <c r="K106" s="791"/>
      <c r="L106" s="791"/>
      <c r="M106" s="791"/>
      <c r="N106" s="791"/>
      <c r="O106" s="791"/>
      <c r="P106" s="791"/>
      <c r="Q106" s="791"/>
      <c r="R106" s="791"/>
      <c r="S106" s="791"/>
      <c r="T106" s="791"/>
      <c r="U106" s="791"/>
      <c r="V106" s="791"/>
      <c r="W106" s="791"/>
      <c r="X106" s="791"/>
      <c r="Y106" s="791"/>
      <c r="Z106" s="791"/>
      <c r="AA106" s="791"/>
      <c r="AB106" s="791"/>
      <c r="AC106" s="791"/>
      <c r="AD106" s="791"/>
      <c r="AE106" s="1176">
        <f t="shared" si="1"/>
        <v>0</v>
      </c>
      <c r="AF106" s="1177"/>
    </row>
    <row r="107" spans="1:32" ht="14.25">
      <c r="A107" s="1182" t="s">
        <v>417</v>
      </c>
      <c r="B107" s="1183"/>
      <c r="C107" s="1184"/>
      <c r="D107" s="140" t="s">
        <v>416</v>
      </c>
      <c r="E107" s="229"/>
      <c r="F107" s="130" t="s">
        <v>303</v>
      </c>
      <c r="G107" s="794"/>
      <c r="H107" s="791"/>
      <c r="I107" s="791"/>
      <c r="J107" s="791"/>
      <c r="K107" s="791"/>
      <c r="L107" s="791"/>
      <c r="M107" s="791"/>
      <c r="N107" s="791"/>
      <c r="O107" s="791"/>
      <c r="P107" s="791"/>
      <c r="Q107" s="791"/>
      <c r="R107" s="791"/>
      <c r="S107" s="791"/>
      <c r="T107" s="791"/>
      <c r="U107" s="791"/>
      <c r="V107" s="791"/>
      <c r="W107" s="791"/>
      <c r="X107" s="791"/>
      <c r="Y107" s="791"/>
      <c r="Z107" s="791"/>
      <c r="AA107" s="791"/>
      <c r="AB107" s="791"/>
      <c r="AC107" s="791"/>
      <c r="AD107" s="791"/>
      <c r="AE107" s="1176">
        <f t="shared" si="1"/>
        <v>0</v>
      </c>
      <c r="AF107" s="1177"/>
    </row>
    <row r="108" spans="1:32" ht="14.25">
      <c r="A108" s="1182" t="s">
        <v>418</v>
      </c>
      <c r="B108" s="1183"/>
      <c r="C108" s="1184"/>
      <c r="D108" s="140" t="s">
        <v>416</v>
      </c>
      <c r="E108" s="229"/>
      <c r="F108" s="130" t="s">
        <v>303</v>
      </c>
      <c r="G108" s="794"/>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1176">
        <f t="shared" si="1"/>
        <v>0</v>
      </c>
      <c r="AF108" s="1177"/>
    </row>
    <row r="109" spans="1:32" ht="14.25">
      <c r="A109" s="1182" t="s">
        <v>419</v>
      </c>
      <c r="B109" s="1183"/>
      <c r="C109" s="1184"/>
      <c r="D109" s="140" t="s">
        <v>416</v>
      </c>
      <c r="E109" s="229"/>
      <c r="F109" s="130" t="s">
        <v>303</v>
      </c>
      <c r="G109" s="794"/>
      <c r="H109" s="791"/>
      <c r="I109" s="791"/>
      <c r="J109" s="791"/>
      <c r="K109" s="791"/>
      <c r="L109" s="791"/>
      <c r="M109" s="791"/>
      <c r="N109" s="791"/>
      <c r="O109" s="791"/>
      <c r="P109" s="791"/>
      <c r="Q109" s="791"/>
      <c r="R109" s="791"/>
      <c r="S109" s="791"/>
      <c r="T109" s="791"/>
      <c r="U109" s="791"/>
      <c r="V109" s="791"/>
      <c r="W109" s="791"/>
      <c r="X109" s="791"/>
      <c r="Y109" s="791"/>
      <c r="Z109" s="791"/>
      <c r="AA109" s="791"/>
      <c r="AB109" s="791"/>
      <c r="AC109" s="791"/>
      <c r="AD109" s="791"/>
      <c r="AE109" s="1176">
        <f t="shared" si="1"/>
        <v>0</v>
      </c>
      <c r="AF109" s="1177"/>
    </row>
    <row r="110" spans="1:32" ht="14.25">
      <c r="A110" s="1182" t="s">
        <v>420</v>
      </c>
      <c r="B110" s="1183"/>
      <c r="C110" s="1184"/>
      <c r="D110" s="140" t="s">
        <v>416</v>
      </c>
      <c r="E110" s="229"/>
      <c r="F110" s="130" t="s">
        <v>303</v>
      </c>
      <c r="G110" s="794"/>
      <c r="H110" s="791"/>
      <c r="I110" s="791"/>
      <c r="J110" s="791"/>
      <c r="K110" s="791"/>
      <c r="L110" s="791"/>
      <c r="M110" s="791"/>
      <c r="N110" s="791"/>
      <c r="O110" s="791"/>
      <c r="P110" s="791"/>
      <c r="Q110" s="791"/>
      <c r="R110" s="791"/>
      <c r="S110" s="791"/>
      <c r="T110" s="791"/>
      <c r="U110" s="791"/>
      <c r="V110" s="791"/>
      <c r="W110" s="791"/>
      <c r="X110" s="791"/>
      <c r="Y110" s="791"/>
      <c r="Z110" s="791"/>
      <c r="AA110" s="791"/>
      <c r="AB110" s="791"/>
      <c r="AC110" s="791"/>
      <c r="AD110" s="791"/>
      <c r="AE110" s="1176">
        <f t="shared" si="1"/>
        <v>0</v>
      </c>
      <c r="AF110" s="1177"/>
    </row>
    <row r="111" spans="1:32" ht="14.25">
      <c r="A111" s="1182" t="s">
        <v>421</v>
      </c>
      <c r="B111" s="1183"/>
      <c r="C111" s="1184"/>
      <c r="D111" s="140" t="s">
        <v>416</v>
      </c>
      <c r="E111" s="229"/>
      <c r="F111" s="130" t="s">
        <v>303</v>
      </c>
      <c r="G111" s="794"/>
      <c r="H111" s="791"/>
      <c r="I111" s="791"/>
      <c r="J111" s="791"/>
      <c r="K111" s="791"/>
      <c r="L111" s="791"/>
      <c r="M111" s="791"/>
      <c r="N111" s="791"/>
      <c r="O111" s="791"/>
      <c r="P111" s="791"/>
      <c r="Q111" s="791"/>
      <c r="R111" s="791"/>
      <c r="S111" s="791"/>
      <c r="T111" s="791"/>
      <c r="U111" s="791"/>
      <c r="V111" s="791"/>
      <c r="W111" s="791"/>
      <c r="X111" s="791"/>
      <c r="Y111" s="791"/>
      <c r="Z111" s="791"/>
      <c r="AA111" s="791"/>
      <c r="AB111" s="791"/>
      <c r="AC111" s="791"/>
      <c r="AD111" s="791"/>
      <c r="AE111" s="1176">
        <f t="shared" si="1"/>
        <v>0</v>
      </c>
      <c r="AF111" s="1177"/>
    </row>
    <row r="112" spans="1:32" ht="14.25">
      <c r="A112" s="1182" t="s">
        <v>422</v>
      </c>
      <c r="B112" s="1183"/>
      <c r="C112" s="1184"/>
      <c r="D112" s="140" t="s">
        <v>416</v>
      </c>
      <c r="E112" s="229"/>
      <c r="F112" s="130" t="s">
        <v>303</v>
      </c>
      <c r="G112" s="794"/>
      <c r="H112" s="791"/>
      <c r="I112" s="791"/>
      <c r="J112" s="791"/>
      <c r="K112" s="791"/>
      <c r="L112" s="791"/>
      <c r="M112" s="791"/>
      <c r="N112" s="791"/>
      <c r="O112" s="791"/>
      <c r="P112" s="791"/>
      <c r="Q112" s="791"/>
      <c r="R112" s="791"/>
      <c r="S112" s="791"/>
      <c r="T112" s="791"/>
      <c r="U112" s="791"/>
      <c r="V112" s="791"/>
      <c r="W112" s="791"/>
      <c r="X112" s="791"/>
      <c r="Y112" s="791"/>
      <c r="Z112" s="791"/>
      <c r="AA112" s="791"/>
      <c r="AB112" s="791"/>
      <c r="AC112" s="791"/>
      <c r="AD112" s="791"/>
      <c r="AE112" s="1176">
        <f t="shared" si="1"/>
        <v>0</v>
      </c>
      <c r="AF112" s="1177"/>
    </row>
    <row r="113" spans="1:32" ht="14.25">
      <c r="A113" s="1179" t="s">
        <v>423</v>
      </c>
      <c r="B113" s="1180"/>
      <c r="C113" s="1181"/>
      <c r="D113" s="140" t="s">
        <v>416</v>
      </c>
      <c r="E113" s="229"/>
      <c r="F113" s="130" t="s">
        <v>303</v>
      </c>
      <c r="G113" s="794"/>
      <c r="H113" s="791"/>
      <c r="I113" s="791"/>
      <c r="J113" s="791"/>
      <c r="K113" s="791"/>
      <c r="L113" s="791"/>
      <c r="M113" s="791"/>
      <c r="N113" s="791"/>
      <c r="O113" s="791"/>
      <c r="P113" s="791"/>
      <c r="Q113" s="791"/>
      <c r="R113" s="791"/>
      <c r="S113" s="791"/>
      <c r="T113" s="791"/>
      <c r="U113" s="791"/>
      <c r="V113" s="791"/>
      <c r="W113" s="791"/>
      <c r="X113" s="791"/>
      <c r="Y113" s="791"/>
      <c r="Z113" s="791"/>
      <c r="AA113" s="791"/>
      <c r="AB113" s="791"/>
      <c r="AC113" s="791"/>
      <c r="AD113" s="791"/>
      <c r="AE113" s="1176">
        <f t="shared" si="1"/>
        <v>0</v>
      </c>
      <c r="AF113" s="1177"/>
    </row>
    <row r="114" spans="1:32" ht="14.25">
      <c r="A114" s="783"/>
      <c r="B114" s="784"/>
      <c r="C114" s="785"/>
      <c r="D114" s="140"/>
      <c r="E114" s="229"/>
      <c r="F114" s="130" t="s">
        <v>303</v>
      </c>
      <c r="G114" s="1178"/>
      <c r="H114" s="794"/>
      <c r="I114" s="1173"/>
      <c r="J114" s="794"/>
      <c r="K114" s="1173"/>
      <c r="L114" s="794"/>
      <c r="M114" s="1173"/>
      <c r="N114" s="794"/>
      <c r="O114" s="1173"/>
      <c r="P114" s="794"/>
      <c r="Q114" s="1173"/>
      <c r="R114" s="794"/>
      <c r="S114" s="1173"/>
      <c r="T114" s="794"/>
      <c r="U114" s="1173"/>
      <c r="V114" s="794"/>
      <c r="W114" s="1173"/>
      <c r="X114" s="794"/>
      <c r="Y114" s="1173"/>
      <c r="Z114" s="794"/>
      <c r="AA114" s="1173"/>
      <c r="AB114" s="794"/>
      <c r="AC114" s="1173"/>
      <c r="AD114" s="794"/>
      <c r="AE114" s="1174">
        <f t="shared" si="1"/>
        <v>0</v>
      </c>
      <c r="AF114" s="1175"/>
    </row>
  </sheetData>
  <mergeCells count="1585">
    <mergeCell ref="Y2:Z2"/>
    <mergeCell ref="AA2:AB2"/>
    <mergeCell ref="AC2:AD2"/>
    <mergeCell ref="AE2:AF2"/>
    <mergeCell ref="A3:C3"/>
    <mergeCell ref="G3:H3"/>
    <mergeCell ref="I3:J3"/>
    <mergeCell ref="K3:L3"/>
    <mergeCell ref="M3:N3"/>
    <mergeCell ref="O3:P3"/>
    <mergeCell ref="M2:N2"/>
    <mergeCell ref="O2:P2"/>
    <mergeCell ref="Q2:R2"/>
    <mergeCell ref="S2:T2"/>
    <mergeCell ref="U2:V2"/>
    <mergeCell ref="W2:X2"/>
    <mergeCell ref="A1:E1"/>
    <mergeCell ref="G1:K1"/>
    <mergeCell ref="A2:C2"/>
    <mergeCell ref="E2:F2"/>
    <mergeCell ref="G2:H2"/>
    <mergeCell ref="I2:J2"/>
    <mergeCell ref="K2:L2"/>
    <mergeCell ref="U4:V4"/>
    <mergeCell ref="W4:X4"/>
    <mergeCell ref="Y4:Z4"/>
    <mergeCell ref="AA4:AB4"/>
    <mergeCell ref="AC4:AD4"/>
    <mergeCell ref="AE4:AF4"/>
    <mergeCell ref="AC3:AD3"/>
    <mergeCell ref="AE3:AF3"/>
    <mergeCell ref="A4:C4"/>
    <mergeCell ref="G4:H4"/>
    <mergeCell ref="I4:J4"/>
    <mergeCell ref="K4:L4"/>
    <mergeCell ref="M4:N4"/>
    <mergeCell ref="O4:P4"/>
    <mergeCell ref="Q4:R4"/>
    <mergeCell ref="S4:T4"/>
    <mergeCell ref="Q3:R3"/>
    <mergeCell ref="S3:T3"/>
    <mergeCell ref="U3:V3"/>
    <mergeCell ref="W3:X3"/>
    <mergeCell ref="Y3:Z3"/>
    <mergeCell ref="AA3:AB3"/>
    <mergeCell ref="U6:V6"/>
    <mergeCell ref="W6:X6"/>
    <mergeCell ref="Y6:Z6"/>
    <mergeCell ref="AA6:AB6"/>
    <mergeCell ref="AC6:AD6"/>
    <mergeCell ref="AE6:AF6"/>
    <mergeCell ref="AC5:AD5"/>
    <mergeCell ref="AE5:AF5"/>
    <mergeCell ref="A6:C6"/>
    <mergeCell ref="G6:H6"/>
    <mergeCell ref="I6:J6"/>
    <mergeCell ref="K6:L6"/>
    <mergeCell ref="M6:N6"/>
    <mergeCell ref="O6:P6"/>
    <mergeCell ref="Q6:R6"/>
    <mergeCell ref="S6:T6"/>
    <mergeCell ref="Q5:R5"/>
    <mergeCell ref="S5:T5"/>
    <mergeCell ref="U5:V5"/>
    <mergeCell ref="W5:X5"/>
    <mergeCell ref="Y5:Z5"/>
    <mergeCell ref="AA5:AB5"/>
    <mergeCell ref="A5:C5"/>
    <mergeCell ref="G5:H5"/>
    <mergeCell ref="I5:J5"/>
    <mergeCell ref="K5:L5"/>
    <mergeCell ref="M5:N5"/>
    <mergeCell ref="O5:P5"/>
    <mergeCell ref="U8:V8"/>
    <mergeCell ref="W8:X8"/>
    <mergeCell ref="Y8:Z8"/>
    <mergeCell ref="AA8:AB8"/>
    <mergeCell ref="AC8:AD8"/>
    <mergeCell ref="AE8:AF8"/>
    <mergeCell ref="AC7:AD7"/>
    <mergeCell ref="AE7:AF7"/>
    <mergeCell ref="A8:C8"/>
    <mergeCell ref="G8:H8"/>
    <mergeCell ref="I8:J8"/>
    <mergeCell ref="K8:L8"/>
    <mergeCell ref="M8:N8"/>
    <mergeCell ref="O8:P8"/>
    <mergeCell ref="Q8:R8"/>
    <mergeCell ref="S8:T8"/>
    <mergeCell ref="Q7:R7"/>
    <mergeCell ref="S7:T7"/>
    <mergeCell ref="U7:V7"/>
    <mergeCell ref="W7:X7"/>
    <mergeCell ref="Y7:Z7"/>
    <mergeCell ref="AA7:AB7"/>
    <mergeCell ref="A7:C7"/>
    <mergeCell ref="G7:H7"/>
    <mergeCell ref="I7:J7"/>
    <mergeCell ref="K7:L7"/>
    <mergeCell ref="M7:N7"/>
    <mergeCell ref="O7:P7"/>
    <mergeCell ref="U10:V10"/>
    <mergeCell ref="W10:X10"/>
    <mergeCell ref="Y10:Z10"/>
    <mergeCell ref="AA10:AB10"/>
    <mergeCell ref="AC10:AD10"/>
    <mergeCell ref="AE10:AF10"/>
    <mergeCell ref="AC9:AD9"/>
    <mergeCell ref="AE9:AF9"/>
    <mergeCell ref="A10:C10"/>
    <mergeCell ref="G10:H10"/>
    <mergeCell ref="I10:J10"/>
    <mergeCell ref="K10:L10"/>
    <mergeCell ref="M10:N10"/>
    <mergeCell ref="O10:P10"/>
    <mergeCell ref="Q10:R10"/>
    <mergeCell ref="S10:T10"/>
    <mergeCell ref="Q9:R9"/>
    <mergeCell ref="S9:T9"/>
    <mergeCell ref="U9:V9"/>
    <mergeCell ref="W9:X9"/>
    <mergeCell ref="Y9:Z9"/>
    <mergeCell ref="AA9:AB9"/>
    <mergeCell ref="A9:C9"/>
    <mergeCell ref="G9:H9"/>
    <mergeCell ref="I9:J9"/>
    <mergeCell ref="K9:L9"/>
    <mergeCell ref="M9:N9"/>
    <mergeCell ref="O9:P9"/>
    <mergeCell ref="U12:V12"/>
    <mergeCell ref="W12:X12"/>
    <mergeCell ref="Y12:Z12"/>
    <mergeCell ref="AA12:AB12"/>
    <mergeCell ref="AC12:AD12"/>
    <mergeCell ref="AE12:AF12"/>
    <mergeCell ref="AC11:AD11"/>
    <mergeCell ref="AE11:AF11"/>
    <mergeCell ref="A12:C12"/>
    <mergeCell ref="G12:H12"/>
    <mergeCell ref="I12:J12"/>
    <mergeCell ref="K12:L12"/>
    <mergeCell ref="M12:N12"/>
    <mergeCell ref="O12:P12"/>
    <mergeCell ref="Q12:R12"/>
    <mergeCell ref="S12:T12"/>
    <mergeCell ref="Q11:R11"/>
    <mergeCell ref="S11:T11"/>
    <mergeCell ref="U11:V11"/>
    <mergeCell ref="W11:X11"/>
    <mergeCell ref="Y11:Z11"/>
    <mergeCell ref="AA11:AB11"/>
    <mergeCell ref="A11:C11"/>
    <mergeCell ref="G11:H11"/>
    <mergeCell ref="I11:J11"/>
    <mergeCell ref="K11:L11"/>
    <mergeCell ref="M11:N11"/>
    <mergeCell ref="O11:P11"/>
    <mergeCell ref="U14:V14"/>
    <mergeCell ref="W14:X14"/>
    <mergeCell ref="Y14:Z14"/>
    <mergeCell ref="AA14:AB14"/>
    <mergeCell ref="AC14:AD14"/>
    <mergeCell ref="AE14:AF14"/>
    <mergeCell ref="AC13:AD13"/>
    <mergeCell ref="AE13:AF13"/>
    <mergeCell ref="A14:C14"/>
    <mergeCell ref="G14:H14"/>
    <mergeCell ref="I14:J14"/>
    <mergeCell ref="K14:L14"/>
    <mergeCell ref="M14:N14"/>
    <mergeCell ref="O14:P14"/>
    <mergeCell ref="Q14:R14"/>
    <mergeCell ref="S14:T14"/>
    <mergeCell ref="Q13:R13"/>
    <mergeCell ref="S13:T13"/>
    <mergeCell ref="U13:V13"/>
    <mergeCell ref="W13:X13"/>
    <mergeCell ref="Y13:Z13"/>
    <mergeCell ref="AA13:AB13"/>
    <mergeCell ref="A13:C13"/>
    <mergeCell ref="G13:H13"/>
    <mergeCell ref="I13:J13"/>
    <mergeCell ref="K13:L13"/>
    <mergeCell ref="M13:N13"/>
    <mergeCell ref="O13:P13"/>
    <mergeCell ref="U16:V16"/>
    <mergeCell ref="W16:X16"/>
    <mergeCell ref="Y16:Z16"/>
    <mergeCell ref="AA16:AB16"/>
    <mergeCell ref="AC16:AD16"/>
    <mergeCell ref="AE16:AF16"/>
    <mergeCell ref="AC15:AD15"/>
    <mergeCell ref="AE15:AF15"/>
    <mergeCell ref="A16:C16"/>
    <mergeCell ref="G16:H16"/>
    <mergeCell ref="I16:J16"/>
    <mergeCell ref="K16:L16"/>
    <mergeCell ref="M16:N16"/>
    <mergeCell ref="O16:P16"/>
    <mergeCell ref="Q16:R16"/>
    <mergeCell ref="S16:T16"/>
    <mergeCell ref="Q15:R15"/>
    <mergeCell ref="S15:T15"/>
    <mergeCell ref="U15:V15"/>
    <mergeCell ref="W15:X15"/>
    <mergeCell ref="Y15:Z15"/>
    <mergeCell ref="AA15:AB15"/>
    <mergeCell ref="A15:C15"/>
    <mergeCell ref="G15:H15"/>
    <mergeCell ref="I15:J15"/>
    <mergeCell ref="K15:L15"/>
    <mergeCell ref="M15:N15"/>
    <mergeCell ref="O15:P15"/>
    <mergeCell ref="U18:V18"/>
    <mergeCell ref="W18:X18"/>
    <mergeCell ref="Y18:Z18"/>
    <mergeCell ref="AA18:AB18"/>
    <mergeCell ref="AC18:AD18"/>
    <mergeCell ref="AE18:AF18"/>
    <mergeCell ref="AC17:AD17"/>
    <mergeCell ref="AE17:AF17"/>
    <mergeCell ref="A18:C18"/>
    <mergeCell ref="G18:H18"/>
    <mergeCell ref="I18:J18"/>
    <mergeCell ref="K18:L18"/>
    <mergeCell ref="M18:N18"/>
    <mergeCell ref="O18:P18"/>
    <mergeCell ref="Q18:R18"/>
    <mergeCell ref="S18:T18"/>
    <mergeCell ref="Q17:R17"/>
    <mergeCell ref="S17:T17"/>
    <mergeCell ref="U17:V17"/>
    <mergeCell ref="W17:X17"/>
    <mergeCell ref="Y17:Z17"/>
    <mergeCell ref="AA17:AB17"/>
    <mergeCell ref="A17:C17"/>
    <mergeCell ref="G17:H17"/>
    <mergeCell ref="I17:J17"/>
    <mergeCell ref="K17:L17"/>
    <mergeCell ref="M17:N17"/>
    <mergeCell ref="O17:P17"/>
    <mergeCell ref="U20:V20"/>
    <mergeCell ref="W20:X20"/>
    <mergeCell ref="Y20:Z20"/>
    <mergeCell ref="AA20:AB20"/>
    <mergeCell ref="AC20:AD20"/>
    <mergeCell ref="AE20:AF20"/>
    <mergeCell ref="AC19:AD19"/>
    <mergeCell ref="AE19:AF19"/>
    <mergeCell ref="A20:C20"/>
    <mergeCell ref="G20:H20"/>
    <mergeCell ref="I20:J20"/>
    <mergeCell ref="K20:L20"/>
    <mergeCell ref="M20:N20"/>
    <mergeCell ref="O20:P20"/>
    <mergeCell ref="Q20:R20"/>
    <mergeCell ref="S20:T20"/>
    <mergeCell ref="Q19:R19"/>
    <mergeCell ref="S19:T19"/>
    <mergeCell ref="U19:V19"/>
    <mergeCell ref="W19:X19"/>
    <mergeCell ref="Y19:Z19"/>
    <mergeCell ref="AA19:AB19"/>
    <mergeCell ref="A19:C19"/>
    <mergeCell ref="G19:H19"/>
    <mergeCell ref="I19:J19"/>
    <mergeCell ref="K19:L19"/>
    <mergeCell ref="M19:N19"/>
    <mergeCell ref="O19:P19"/>
    <mergeCell ref="U22:V22"/>
    <mergeCell ref="W22:X22"/>
    <mergeCell ref="Y22:Z22"/>
    <mergeCell ref="AA22:AB22"/>
    <mergeCell ref="AC22:AD22"/>
    <mergeCell ref="AE22:AF22"/>
    <mergeCell ref="AC21:AD21"/>
    <mergeCell ref="AE21:AF21"/>
    <mergeCell ref="A22:C22"/>
    <mergeCell ref="G22:H22"/>
    <mergeCell ref="I22:J22"/>
    <mergeCell ref="K22:L22"/>
    <mergeCell ref="M22:N22"/>
    <mergeCell ref="O22:P22"/>
    <mergeCell ref="Q22:R22"/>
    <mergeCell ref="S22:T22"/>
    <mergeCell ref="Q21:R21"/>
    <mergeCell ref="S21:T21"/>
    <mergeCell ref="U21:V21"/>
    <mergeCell ref="W21:X21"/>
    <mergeCell ref="Y21:Z21"/>
    <mergeCell ref="AA21:AB21"/>
    <mergeCell ref="A21:C21"/>
    <mergeCell ref="G21:H21"/>
    <mergeCell ref="I21:J21"/>
    <mergeCell ref="K21:L21"/>
    <mergeCell ref="M21:N21"/>
    <mergeCell ref="O21:P21"/>
    <mergeCell ref="U24:V24"/>
    <mergeCell ref="W24:X24"/>
    <mergeCell ref="Y24:Z24"/>
    <mergeCell ref="AA24:AB24"/>
    <mergeCell ref="AC24:AD24"/>
    <mergeCell ref="AE24:AF24"/>
    <mergeCell ref="AC23:AD23"/>
    <mergeCell ref="AE23:AF23"/>
    <mergeCell ref="A24:C24"/>
    <mergeCell ref="G24:H24"/>
    <mergeCell ref="I24:J24"/>
    <mergeCell ref="K24:L24"/>
    <mergeCell ref="M24:N24"/>
    <mergeCell ref="O24:P24"/>
    <mergeCell ref="Q24:R24"/>
    <mergeCell ref="S24:T24"/>
    <mergeCell ref="Q23:R23"/>
    <mergeCell ref="S23:T23"/>
    <mergeCell ref="U23:V23"/>
    <mergeCell ref="W23:X23"/>
    <mergeCell ref="Y23:Z23"/>
    <mergeCell ref="AA23:AB23"/>
    <mergeCell ref="A23:C23"/>
    <mergeCell ref="G23:H23"/>
    <mergeCell ref="I23:J23"/>
    <mergeCell ref="K23:L23"/>
    <mergeCell ref="M23:N23"/>
    <mergeCell ref="O23:P23"/>
    <mergeCell ref="U26:V26"/>
    <mergeCell ref="W26:X26"/>
    <mergeCell ref="Y26:Z26"/>
    <mergeCell ref="AA26:AB26"/>
    <mergeCell ref="AC26:AD26"/>
    <mergeCell ref="AE26:AF26"/>
    <mergeCell ref="AC25:AD25"/>
    <mergeCell ref="AE25:AF25"/>
    <mergeCell ref="A26:C26"/>
    <mergeCell ref="G26:H26"/>
    <mergeCell ref="I26:J26"/>
    <mergeCell ref="K26:L26"/>
    <mergeCell ref="M26:N26"/>
    <mergeCell ref="O26:P26"/>
    <mergeCell ref="Q26:R26"/>
    <mergeCell ref="S26:T26"/>
    <mergeCell ref="Q25:R25"/>
    <mergeCell ref="S25:T25"/>
    <mergeCell ref="U25:V25"/>
    <mergeCell ref="W25:X25"/>
    <mergeCell ref="Y25:Z25"/>
    <mergeCell ref="AA25:AB25"/>
    <mergeCell ref="A25:C25"/>
    <mergeCell ref="G25:H25"/>
    <mergeCell ref="I25:J25"/>
    <mergeCell ref="K25:L25"/>
    <mergeCell ref="M25:N25"/>
    <mergeCell ref="O25:P25"/>
    <mergeCell ref="U28:V28"/>
    <mergeCell ref="W28:X28"/>
    <mergeCell ref="Y28:Z28"/>
    <mergeCell ref="AA28:AB28"/>
    <mergeCell ref="AC28:AD28"/>
    <mergeCell ref="AE28:AF28"/>
    <mergeCell ref="AC27:AD27"/>
    <mergeCell ref="AE27:AF27"/>
    <mergeCell ref="A28:C28"/>
    <mergeCell ref="G28:H28"/>
    <mergeCell ref="I28:J28"/>
    <mergeCell ref="K28:L28"/>
    <mergeCell ref="M28:N28"/>
    <mergeCell ref="O28:P28"/>
    <mergeCell ref="Q28:R28"/>
    <mergeCell ref="S28:T28"/>
    <mergeCell ref="Q27:R27"/>
    <mergeCell ref="S27:T27"/>
    <mergeCell ref="U27:V27"/>
    <mergeCell ref="W27:X27"/>
    <mergeCell ref="Y27:Z27"/>
    <mergeCell ref="AA27:AB27"/>
    <mergeCell ref="A27:C27"/>
    <mergeCell ref="G27:H27"/>
    <mergeCell ref="I27:J27"/>
    <mergeCell ref="K27:L27"/>
    <mergeCell ref="M27:N27"/>
    <mergeCell ref="O27:P27"/>
    <mergeCell ref="U30:V30"/>
    <mergeCell ref="W30:X30"/>
    <mergeCell ref="Y30:Z30"/>
    <mergeCell ref="AA30:AB30"/>
    <mergeCell ref="AC30:AD30"/>
    <mergeCell ref="AE30:AF30"/>
    <mergeCell ref="AC29:AD29"/>
    <mergeCell ref="AE29:AF29"/>
    <mergeCell ref="A30:C30"/>
    <mergeCell ref="G30:H30"/>
    <mergeCell ref="I30:J30"/>
    <mergeCell ref="K30:L30"/>
    <mergeCell ref="M30:N30"/>
    <mergeCell ref="O30:P30"/>
    <mergeCell ref="Q30:R30"/>
    <mergeCell ref="S30:T30"/>
    <mergeCell ref="Q29:R29"/>
    <mergeCell ref="S29:T29"/>
    <mergeCell ref="U29:V29"/>
    <mergeCell ref="W29:X29"/>
    <mergeCell ref="Y29:Z29"/>
    <mergeCell ref="AA29:AB29"/>
    <mergeCell ref="A29:C29"/>
    <mergeCell ref="G29:H29"/>
    <mergeCell ref="I29:J29"/>
    <mergeCell ref="K29:L29"/>
    <mergeCell ref="M29:N29"/>
    <mergeCell ref="O29:P29"/>
    <mergeCell ref="U32:V32"/>
    <mergeCell ref="W32:X32"/>
    <mergeCell ref="Y32:Z32"/>
    <mergeCell ref="AA32:AB32"/>
    <mergeCell ref="AC32:AD32"/>
    <mergeCell ref="AE32:AF32"/>
    <mergeCell ref="AC31:AD31"/>
    <mergeCell ref="AE31:AF31"/>
    <mergeCell ref="A32:C32"/>
    <mergeCell ref="G32:H32"/>
    <mergeCell ref="I32:J32"/>
    <mergeCell ref="K32:L32"/>
    <mergeCell ref="M32:N32"/>
    <mergeCell ref="O32:P32"/>
    <mergeCell ref="Q32:R32"/>
    <mergeCell ref="S32:T32"/>
    <mergeCell ref="Q31:R31"/>
    <mergeCell ref="S31:T31"/>
    <mergeCell ref="U31:V31"/>
    <mergeCell ref="W31:X31"/>
    <mergeCell ref="Y31:Z31"/>
    <mergeCell ref="AA31:AB31"/>
    <mergeCell ref="A31:C31"/>
    <mergeCell ref="G31:H31"/>
    <mergeCell ref="I31:J31"/>
    <mergeCell ref="K31:L31"/>
    <mergeCell ref="M31:N31"/>
    <mergeCell ref="O31:P31"/>
    <mergeCell ref="U34:V34"/>
    <mergeCell ref="W34:X34"/>
    <mergeCell ref="Y34:Z34"/>
    <mergeCell ref="AA34:AB34"/>
    <mergeCell ref="AC34:AD34"/>
    <mergeCell ref="AE34:AF34"/>
    <mergeCell ref="AC33:AD33"/>
    <mergeCell ref="AE33:AF33"/>
    <mergeCell ref="A34:C34"/>
    <mergeCell ref="G34:H34"/>
    <mergeCell ref="I34:J34"/>
    <mergeCell ref="K34:L34"/>
    <mergeCell ref="M34:N34"/>
    <mergeCell ref="O34:P34"/>
    <mergeCell ref="Q34:R34"/>
    <mergeCell ref="S34:T34"/>
    <mergeCell ref="Q33:R33"/>
    <mergeCell ref="S33:T33"/>
    <mergeCell ref="U33:V33"/>
    <mergeCell ref="W33:X33"/>
    <mergeCell ref="Y33:Z33"/>
    <mergeCell ref="AA33:AB33"/>
    <mergeCell ref="A33:C33"/>
    <mergeCell ref="G33:H33"/>
    <mergeCell ref="I33:J33"/>
    <mergeCell ref="K33:L33"/>
    <mergeCell ref="M33:N33"/>
    <mergeCell ref="O33:P33"/>
    <mergeCell ref="U36:V36"/>
    <mergeCell ref="W36:X36"/>
    <mergeCell ref="Y36:Z36"/>
    <mergeCell ref="AA36:AB36"/>
    <mergeCell ref="AC36:AD36"/>
    <mergeCell ref="AE36:AF36"/>
    <mergeCell ref="AC35:AD35"/>
    <mergeCell ref="AE35:AF35"/>
    <mergeCell ref="A36:C36"/>
    <mergeCell ref="G36:H36"/>
    <mergeCell ref="I36:J36"/>
    <mergeCell ref="K36:L36"/>
    <mergeCell ref="M36:N36"/>
    <mergeCell ref="O36:P36"/>
    <mergeCell ref="Q36:R36"/>
    <mergeCell ref="S36:T36"/>
    <mergeCell ref="Q35:R35"/>
    <mergeCell ref="S35:T35"/>
    <mergeCell ref="U35:V35"/>
    <mergeCell ref="W35:X35"/>
    <mergeCell ref="Y35:Z35"/>
    <mergeCell ref="AA35:AB35"/>
    <mergeCell ref="A35:C35"/>
    <mergeCell ref="G35:H35"/>
    <mergeCell ref="I35:J35"/>
    <mergeCell ref="K35:L35"/>
    <mergeCell ref="M35:N35"/>
    <mergeCell ref="O35:P35"/>
    <mergeCell ref="U38:V38"/>
    <mergeCell ref="W38:X38"/>
    <mergeCell ref="Y38:Z38"/>
    <mergeCell ref="AA38:AB38"/>
    <mergeCell ref="AC38:AD38"/>
    <mergeCell ref="AE38:AF38"/>
    <mergeCell ref="AC37:AD37"/>
    <mergeCell ref="AE37:AF37"/>
    <mergeCell ref="A38:C38"/>
    <mergeCell ref="G38:H38"/>
    <mergeCell ref="I38:J38"/>
    <mergeCell ref="K38:L38"/>
    <mergeCell ref="M38:N38"/>
    <mergeCell ref="O38:P38"/>
    <mergeCell ref="Q38:R38"/>
    <mergeCell ref="S38:T38"/>
    <mergeCell ref="Q37:R37"/>
    <mergeCell ref="S37:T37"/>
    <mergeCell ref="U37:V37"/>
    <mergeCell ref="W37:X37"/>
    <mergeCell ref="Y37:Z37"/>
    <mergeCell ref="AA37:AB37"/>
    <mergeCell ref="A37:C37"/>
    <mergeCell ref="G37:H37"/>
    <mergeCell ref="I37:J37"/>
    <mergeCell ref="K37:L37"/>
    <mergeCell ref="M37:N37"/>
    <mergeCell ref="O37:P37"/>
    <mergeCell ref="U40:V40"/>
    <mergeCell ref="W40:X40"/>
    <mergeCell ref="Y40:Z40"/>
    <mergeCell ref="AA40:AB40"/>
    <mergeCell ref="AC40:AD40"/>
    <mergeCell ref="AE40:AF40"/>
    <mergeCell ref="AC39:AD39"/>
    <mergeCell ref="AE39:AF39"/>
    <mergeCell ref="A40:C40"/>
    <mergeCell ref="G40:H40"/>
    <mergeCell ref="I40:J40"/>
    <mergeCell ref="K40:L40"/>
    <mergeCell ref="M40:N40"/>
    <mergeCell ref="O40:P40"/>
    <mergeCell ref="Q40:R40"/>
    <mergeCell ref="S40:T40"/>
    <mergeCell ref="Q39:R39"/>
    <mergeCell ref="S39:T39"/>
    <mergeCell ref="U39:V39"/>
    <mergeCell ref="W39:X39"/>
    <mergeCell ref="Y39:Z39"/>
    <mergeCell ref="AA39:AB39"/>
    <mergeCell ref="A39:C39"/>
    <mergeCell ref="G39:H39"/>
    <mergeCell ref="I39:J39"/>
    <mergeCell ref="K39:L39"/>
    <mergeCell ref="M39:N39"/>
    <mergeCell ref="O39:P39"/>
    <mergeCell ref="U42:V42"/>
    <mergeCell ref="W42:X42"/>
    <mergeCell ref="Y42:Z42"/>
    <mergeCell ref="AA42:AB42"/>
    <mergeCell ref="AC42:AD42"/>
    <mergeCell ref="AE42:AF42"/>
    <mergeCell ref="AC41:AD41"/>
    <mergeCell ref="AE41:AF41"/>
    <mergeCell ref="A42:C42"/>
    <mergeCell ref="G42:H42"/>
    <mergeCell ref="I42:J42"/>
    <mergeCell ref="K42:L42"/>
    <mergeCell ref="M42:N42"/>
    <mergeCell ref="O42:P42"/>
    <mergeCell ref="Q42:R42"/>
    <mergeCell ref="S42:T42"/>
    <mergeCell ref="Q41:R41"/>
    <mergeCell ref="S41:T41"/>
    <mergeCell ref="U41:V41"/>
    <mergeCell ref="W41:X41"/>
    <mergeCell ref="Y41:Z41"/>
    <mergeCell ref="AA41:AB41"/>
    <mergeCell ref="A41:C41"/>
    <mergeCell ref="G41:H41"/>
    <mergeCell ref="I41:J41"/>
    <mergeCell ref="K41:L41"/>
    <mergeCell ref="M41:N41"/>
    <mergeCell ref="O41:P41"/>
    <mergeCell ref="U44:V44"/>
    <mergeCell ref="W44:X44"/>
    <mergeCell ref="Y44:Z44"/>
    <mergeCell ref="AA44:AB44"/>
    <mergeCell ref="AC44:AD44"/>
    <mergeCell ref="AE44:AF44"/>
    <mergeCell ref="AC43:AD43"/>
    <mergeCell ref="AE43:AF43"/>
    <mergeCell ref="A44:C44"/>
    <mergeCell ref="G44:H44"/>
    <mergeCell ref="I44:J44"/>
    <mergeCell ref="K44:L44"/>
    <mergeCell ref="M44:N44"/>
    <mergeCell ref="O44:P44"/>
    <mergeCell ref="Q44:R44"/>
    <mergeCell ref="S44:T44"/>
    <mergeCell ref="Q43:R43"/>
    <mergeCell ref="S43:T43"/>
    <mergeCell ref="U43:V43"/>
    <mergeCell ref="W43:X43"/>
    <mergeCell ref="Y43:Z43"/>
    <mergeCell ref="AA43:AB43"/>
    <mergeCell ref="A43:C43"/>
    <mergeCell ref="G43:H43"/>
    <mergeCell ref="I43:J43"/>
    <mergeCell ref="K43:L43"/>
    <mergeCell ref="M43:N43"/>
    <mergeCell ref="O43:P43"/>
    <mergeCell ref="U46:V46"/>
    <mergeCell ref="W46:X46"/>
    <mergeCell ref="Y46:Z46"/>
    <mergeCell ref="AA46:AB46"/>
    <mergeCell ref="AC46:AD46"/>
    <mergeCell ref="AE46:AF46"/>
    <mergeCell ref="AC45:AD45"/>
    <mergeCell ref="AE45:AF45"/>
    <mergeCell ref="A46:C46"/>
    <mergeCell ref="G46:H46"/>
    <mergeCell ref="I46:J46"/>
    <mergeCell ref="K46:L46"/>
    <mergeCell ref="M46:N46"/>
    <mergeCell ref="O46:P46"/>
    <mergeCell ref="Q46:R46"/>
    <mergeCell ref="S46:T46"/>
    <mergeCell ref="Q45:R45"/>
    <mergeCell ref="S45:T45"/>
    <mergeCell ref="U45:V45"/>
    <mergeCell ref="W45:X45"/>
    <mergeCell ref="Y45:Z45"/>
    <mergeCell ref="AA45:AB45"/>
    <mergeCell ref="A45:C45"/>
    <mergeCell ref="G45:H45"/>
    <mergeCell ref="I45:J45"/>
    <mergeCell ref="K45:L45"/>
    <mergeCell ref="M45:N45"/>
    <mergeCell ref="O45:P45"/>
    <mergeCell ref="U48:V48"/>
    <mergeCell ref="W48:X48"/>
    <mergeCell ref="Y48:Z48"/>
    <mergeCell ref="AA48:AB48"/>
    <mergeCell ref="AC48:AD48"/>
    <mergeCell ref="AE48:AF48"/>
    <mergeCell ref="AC47:AD47"/>
    <mergeCell ref="AE47:AF47"/>
    <mergeCell ref="A48:C48"/>
    <mergeCell ref="G48:H48"/>
    <mergeCell ref="I48:J48"/>
    <mergeCell ref="K48:L48"/>
    <mergeCell ref="M48:N48"/>
    <mergeCell ref="O48:P48"/>
    <mergeCell ref="Q48:R48"/>
    <mergeCell ref="S48:T48"/>
    <mergeCell ref="Q47:R47"/>
    <mergeCell ref="S47:T47"/>
    <mergeCell ref="U47:V47"/>
    <mergeCell ref="W47:X47"/>
    <mergeCell ref="Y47:Z47"/>
    <mergeCell ref="AA47:AB47"/>
    <mergeCell ref="A47:C47"/>
    <mergeCell ref="G47:H47"/>
    <mergeCell ref="I47:J47"/>
    <mergeCell ref="K47:L47"/>
    <mergeCell ref="M47:N47"/>
    <mergeCell ref="O47:P47"/>
    <mergeCell ref="U50:V50"/>
    <mergeCell ref="W50:X50"/>
    <mergeCell ref="Y50:Z50"/>
    <mergeCell ref="AA50:AB50"/>
    <mergeCell ref="AC50:AD50"/>
    <mergeCell ref="AE50:AF50"/>
    <mergeCell ref="AC49:AD49"/>
    <mergeCell ref="AE49:AF49"/>
    <mergeCell ref="A50:C50"/>
    <mergeCell ref="G50:H50"/>
    <mergeCell ref="I50:J50"/>
    <mergeCell ref="K50:L50"/>
    <mergeCell ref="M50:N50"/>
    <mergeCell ref="O50:P50"/>
    <mergeCell ref="Q50:R50"/>
    <mergeCell ref="S50:T50"/>
    <mergeCell ref="Q49:R49"/>
    <mergeCell ref="S49:T49"/>
    <mergeCell ref="U49:V49"/>
    <mergeCell ref="W49:X49"/>
    <mergeCell ref="Y49:Z49"/>
    <mergeCell ref="AA49:AB49"/>
    <mergeCell ref="A49:C49"/>
    <mergeCell ref="G49:H49"/>
    <mergeCell ref="I49:J49"/>
    <mergeCell ref="K49:L49"/>
    <mergeCell ref="M49:N49"/>
    <mergeCell ref="O49:P49"/>
    <mergeCell ref="U52:V52"/>
    <mergeCell ref="W52:X52"/>
    <mergeCell ref="Y52:Z52"/>
    <mergeCell ref="AA52:AB52"/>
    <mergeCell ref="AC52:AD52"/>
    <mergeCell ref="AE52:AF52"/>
    <mergeCell ref="AC51:AD51"/>
    <mergeCell ref="AE51:AF51"/>
    <mergeCell ref="A52:C52"/>
    <mergeCell ref="G52:H52"/>
    <mergeCell ref="I52:J52"/>
    <mergeCell ref="K52:L52"/>
    <mergeCell ref="M52:N52"/>
    <mergeCell ref="O52:P52"/>
    <mergeCell ref="Q52:R52"/>
    <mergeCell ref="S52:T52"/>
    <mergeCell ref="Q51:R51"/>
    <mergeCell ref="S51:T51"/>
    <mergeCell ref="U51:V51"/>
    <mergeCell ref="W51:X51"/>
    <mergeCell ref="Y51:Z51"/>
    <mergeCell ref="AA51:AB51"/>
    <mergeCell ref="A51:C51"/>
    <mergeCell ref="G51:H51"/>
    <mergeCell ref="I51:J51"/>
    <mergeCell ref="K51:L51"/>
    <mergeCell ref="M51:N51"/>
    <mergeCell ref="O51:P51"/>
    <mergeCell ref="U54:V54"/>
    <mergeCell ref="W54:X54"/>
    <mergeCell ref="Y54:Z54"/>
    <mergeCell ref="AA54:AB54"/>
    <mergeCell ref="AC54:AD54"/>
    <mergeCell ref="AE54:AF54"/>
    <mergeCell ref="AC53:AD53"/>
    <mergeCell ref="AE53:AF53"/>
    <mergeCell ref="A54:C54"/>
    <mergeCell ref="G54:H54"/>
    <mergeCell ref="I54:J54"/>
    <mergeCell ref="K54:L54"/>
    <mergeCell ref="M54:N54"/>
    <mergeCell ref="O54:P54"/>
    <mergeCell ref="Q54:R54"/>
    <mergeCell ref="S54:T54"/>
    <mergeCell ref="Q53:R53"/>
    <mergeCell ref="S53:T53"/>
    <mergeCell ref="U53:V53"/>
    <mergeCell ref="W53:X53"/>
    <mergeCell ref="Y53:Z53"/>
    <mergeCell ref="AA53:AB53"/>
    <mergeCell ref="A53:C53"/>
    <mergeCell ref="G53:H53"/>
    <mergeCell ref="I53:J53"/>
    <mergeCell ref="K53:L53"/>
    <mergeCell ref="M53:N53"/>
    <mergeCell ref="O53:P53"/>
    <mergeCell ref="U56:V56"/>
    <mergeCell ref="W56:X56"/>
    <mergeCell ref="Y56:Z56"/>
    <mergeCell ref="AA56:AB56"/>
    <mergeCell ref="AC56:AD56"/>
    <mergeCell ref="AE56:AF56"/>
    <mergeCell ref="AC55:AD55"/>
    <mergeCell ref="AE55:AF55"/>
    <mergeCell ref="A56:C56"/>
    <mergeCell ref="G56:H56"/>
    <mergeCell ref="I56:J56"/>
    <mergeCell ref="K56:L56"/>
    <mergeCell ref="M56:N56"/>
    <mergeCell ref="O56:P56"/>
    <mergeCell ref="Q56:R56"/>
    <mergeCell ref="S56:T56"/>
    <mergeCell ref="Q55:R55"/>
    <mergeCell ref="S55:T55"/>
    <mergeCell ref="U55:V55"/>
    <mergeCell ref="W55:X55"/>
    <mergeCell ref="Y55:Z55"/>
    <mergeCell ref="AA55:AB55"/>
    <mergeCell ref="A55:C55"/>
    <mergeCell ref="G55:H55"/>
    <mergeCell ref="I55:J55"/>
    <mergeCell ref="K55:L55"/>
    <mergeCell ref="M55:N55"/>
    <mergeCell ref="O55:P55"/>
    <mergeCell ref="U58:V58"/>
    <mergeCell ref="W58:X58"/>
    <mergeCell ref="Y58:Z58"/>
    <mergeCell ref="AA58:AB58"/>
    <mergeCell ref="AC58:AD58"/>
    <mergeCell ref="AE58:AF58"/>
    <mergeCell ref="AC57:AD57"/>
    <mergeCell ref="AE57:AF57"/>
    <mergeCell ref="A58:C58"/>
    <mergeCell ref="G58:H58"/>
    <mergeCell ref="I58:J58"/>
    <mergeCell ref="K58:L58"/>
    <mergeCell ref="M58:N58"/>
    <mergeCell ref="O58:P58"/>
    <mergeCell ref="Q58:R58"/>
    <mergeCell ref="S58:T58"/>
    <mergeCell ref="Q57:R57"/>
    <mergeCell ref="S57:T57"/>
    <mergeCell ref="U57:V57"/>
    <mergeCell ref="W57:X57"/>
    <mergeCell ref="Y57:Z57"/>
    <mergeCell ref="AA57:AB57"/>
    <mergeCell ref="A57:C57"/>
    <mergeCell ref="G57:H57"/>
    <mergeCell ref="I57:J57"/>
    <mergeCell ref="K57:L57"/>
    <mergeCell ref="M57:N57"/>
    <mergeCell ref="O57:P57"/>
    <mergeCell ref="U60:V60"/>
    <mergeCell ref="W60:X60"/>
    <mergeCell ref="Y60:Z60"/>
    <mergeCell ref="AA60:AB60"/>
    <mergeCell ref="AC60:AD60"/>
    <mergeCell ref="AE60:AF60"/>
    <mergeCell ref="AC59:AD59"/>
    <mergeCell ref="AE59:AF59"/>
    <mergeCell ref="A60:C60"/>
    <mergeCell ref="G60:H60"/>
    <mergeCell ref="I60:J60"/>
    <mergeCell ref="K60:L60"/>
    <mergeCell ref="M60:N60"/>
    <mergeCell ref="O60:P60"/>
    <mergeCell ref="Q60:R60"/>
    <mergeCell ref="S60:T60"/>
    <mergeCell ref="Q59:R59"/>
    <mergeCell ref="S59:T59"/>
    <mergeCell ref="U59:V59"/>
    <mergeCell ref="W59:X59"/>
    <mergeCell ref="Y59:Z59"/>
    <mergeCell ref="AA59:AB59"/>
    <mergeCell ref="A59:C59"/>
    <mergeCell ref="G59:H59"/>
    <mergeCell ref="I59:J59"/>
    <mergeCell ref="K59:L59"/>
    <mergeCell ref="M59:N59"/>
    <mergeCell ref="O59:P59"/>
    <mergeCell ref="U62:V62"/>
    <mergeCell ref="W62:X62"/>
    <mergeCell ref="Y62:Z62"/>
    <mergeCell ref="AA62:AB62"/>
    <mergeCell ref="AC62:AD62"/>
    <mergeCell ref="AE62:AF62"/>
    <mergeCell ref="AC61:AD61"/>
    <mergeCell ref="AE61:AF61"/>
    <mergeCell ref="A62:C62"/>
    <mergeCell ref="G62:H62"/>
    <mergeCell ref="I62:J62"/>
    <mergeCell ref="K62:L62"/>
    <mergeCell ref="M62:N62"/>
    <mergeCell ref="O62:P62"/>
    <mergeCell ref="Q62:R62"/>
    <mergeCell ref="S62:T62"/>
    <mergeCell ref="Q61:R61"/>
    <mergeCell ref="S61:T61"/>
    <mergeCell ref="U61:V61"/>
    <mergeCell ref="W61:X61"/>
    <mergeCell ref="Y61:Z61"/>
    <mergeCell ref="AA61:AB61"/>
    <mergeCell ref="A61:C61"/>
    <mergeCell ref="G61:H61"/>
    <mergeCell ref="I61:J61"/>
    <mergeCell ref="K61:L61"/>
    <mergeCell ref="M61:N61"/>
    <mergeCell ref="O61:P61"/>
    <mergeCell ref="U64:V64"/>
    <mergeCell ref="W64:X64"/>
    <mergeCell ref="Y64:Z64"/>
    <mergeCell ref="AA64:AB64"/>
    <mergeCell ref="AC64:AD64"/>
    <mergeCell ref="AE64:AF64"/>
    <mergeCell ref="AC63:AD63"/>
    <mergeCell ref="AE63:AF63"/>
    <mergeCell ref="A64:C64"/>
    <mergeCell ref="G64:H64"/>
    <mergeCell ref="I64:J64"/>
    <mergeCell ref="K64:L64"/>
    <mergeCell ref="M64:N64"/>
    <mergeCell ref="O64:P64"/>
    <mergeCell ref="Q64:R64"/>
    <mergeCell ref="S64:T64"/>
    <mergeCell ref="Q63:R63"/>
    <mergeCell ref="S63:T63"/>
    <mergeCell ref="U63:V63"/>
    <mergeCell ref="W63:X63"/>
    <mergeCell ref="Y63:Z63"/>
    <mergeCell ref="AA63:AB63"/>
    <mergeCell ref="A63:C63"/>
    <mergeCell ref="G63:H63"/>
    <mergeCell ref="I63:J63"/>
    <mergeCell ref="K63:L63"/>
    <mergeCell ref="M63:N63"/>
    <mergeCell ref="O63:P63"/>
    <mergeCell ref="U66:V66"/>
    <mergeCell ref="W66:X66"/>
    <mergeCell ref="Y66:Z66"/>
    <mergeCell ref="AA66:AB66"/>
    <mergeCell ref="AC66:AD66"/>
    <mergeCell ref="AE66:AF66"/>
    <mergeCell ref="AC65:AD65"/>
    <mergeCell ref="AE65:AF65"/>
    <mergeCell ref="A66:C66"/>
    <mergeCell ref="G66:H66"/>
    <mergeCell ref="I66:J66"/>
    <mergeCell ref="K66:L66"/>
    <mergeCell ref="M66:N66"/>
    <mergeCell ref="O66:P66"/>
    <mergeCell ref="Q66:R66"/>
    <mergeCell ref="S66:T66"/>
    <mergeCell ref="Q65:R65"/>
    <mergeCell ref="S65:T65"/>
    <mergeCell ref="U65:V65"/>
    <mergeCell ref="W65:X65"/>
    <mergeCell ref="Y65:Z65"/>
    <mergeCell ref="AA65:AB65"/>
    <mergeCell ref="A65:C65"/>
    <mergeCell ref="G65:H65"/>
    <mergeCell ref="I65:J65"/>
    <mergeCell ref="K65:L65"/>
    <mergeCell ref="M65:N65"/>
    <mergeCell ref="O65:P65"/>
    <mergeCell ref="U68:V68"/>
    <mergeCell ref="W68:X68"/>
    <mergeCell ref="Y68:Z68"/>
    <mergeCell ref="AA68:AB68"/>
    <mergeCell ref="AC68:AD68"/>
    <mergeCell ref="AE68:AF68"/>
    <mergeCell ref="AC67:AD67"/>
    <mergeCell ref="AE67:AF67"/>
    <mergeCell ref="A68:C68"/>
    <mergeCell ref="G68:H68"/>
    <mergeCell ref="I68:J68"/>
    <mergeCell ref="K68:L68"/>
    <mergeCell ref="M68:N68"/>
    <mergeCell ref="O68:P68"/>
    <mergeCell ref="Q68:R68"/>
    <mergeCell ref="S68:T68"/>
    <mergeCell ref="Q67:R67"/>
    <mergeCell ref="S67:T67"/>
    <mergeCell ref="U67:V67"/>
    <mergeCell ref="W67:X67"/>
    <mergeCell ref="Y67:Z67"/>
    <mergeCell ref="AA67:AB67"/>
    <mergeCell ref="A67:C67"/>
    <mergeCell ref="G67:H67"/>
    <mergeCell ref="I67:J67"/>
    <mergeCell ref="K67:L67"/>
    <mergeCell ref="M67:N67"/>
    <mergeCell ref="O67:P67"/>
    <mergeCell ref="U70:V70"/>
    <mergeCell ref="W70:X70"/>
    <mergeCell ref="Y70:Z70"/>
    <mergeCell ref="AA70:AB70"/>
    <mergeCell ref="AC70:AD70"/>
    <mergeCell ref="AE70:AF70"/>
    <mergeCell ref="AC69:AD69"/>
    <mergeCell ref="AE69:AF69"/>
    <mergeCell ref="A70:C70"/>
    <mergeCell ref="G70:H70"/>
    <mergeCell ref="I70:J70"/>
    <mergeCell ref="K70:L70"/>
    <mergeCell ref="M70:N70"/>
    <mergeCell ref="O70:P70"/>
    <mergeCell ref="Q70:R70"/>
    <mergeCell ref="S70:T70"/>
    <mergeCell ref="Q69:R69"/>
    <mergeCell ref="S69:T69"/>
    <mergeCell ref="U69:V69"/>
    <mergeCell ref="W69:X69"/>
    <mergeCell ref="Y69:Z69"/>
    <mergeCell ref="AA69:AB69"/>
    <mergeCell ref="A69:C69"/>
    <mergeCell ref="G69:H69"/>
    <mergeCell ref="I69:J69"/>
    <mergeCell ref="K69:L69"/>
    <mergeCell ref="M69:N69"/>
    <mergeCell ref="O69:P69"/>
    <mergeCell ref="U72:V72"/>
    <mergeCell ref="W72:X72"/>
    <mergeCell ref="Y72:Z72"/>
    <mergeCell ref="AA72:AB72"/>
    <mergeCell ref="AC72:AD72"/>
    <mergeCell ref="AE72:AF72"/>
    <mergeCell ref="AC71:AD71"/>
    <mergeCell ref="AE71:AF71"/>
    <mergeCell ref="A72:C72"/>
    <mergeCell ref="G72:H72"/>
    <mergeCell ref="I72:J72"/>
    <mergeCell ref="K72:L72"/>
    <mergeCell ref="M72:N72"/>
    <mergeCell ref="O72:P72"/>
    <mergeCell ref="Q72:R72"/>
    <mergeCell ref="S72:T72"/>
    <mergeCell ref="Q71:R71"/>
    <mergeCell ref="S71:T71"/>
    <mergeCell ref="U71:V71"/>
    <mergeCell ref="W71:X71"/>
    <mergeCell ref="Y71:Z71"/>
    <mergeCell ref="AA71:AB71"/>
    <mergeCell ref="A71:C71"/>
    <mergeCell ref="G71:H71"/>
    <mergeCell ref="I71:J71"/>
    <mergeCell ref="K71:L71"/>
    <mergeCell ref="M71:N71"/>
    <mergeCell ref="O71:P71"/>
    <mergeCell ref="U74:V74"/>
    <mergeCell ref="W74:X74"/>
    <mergeCell ref="Y74:Z74"/>
    <mergeCell ref="AA74:AB74"/>
    <mergeCell ref="AC74:AD74"/>
    <mergeCell ref="AE74:AF74"/>
    <mergeCell ref="AC73:AD73"/>
    <mergeCell ref="AE73:AF73"/>
    <mergeCell ref="A74:C74"/>
    <mergeCell ref="G74:H74"/>
    <mergeCell ref="I74:J74"/>
    <mergeCell ref="K74:L74"/>
    <mergeCell ref="M74:N74"/>
    <mergeCell ref="O74:P74"/>
    <mergeCell ref="Q74:R74"/>
    <mergeCell ref="S74:T74"/>
    <mergeCell ref="Q73:R73"/>
    <mergeCell ref="S73:T73"/>
    <mergeCell ref="U73:V73"/>
    <mergeCell ref="W73:X73"/>
    <mergeCell ref="Y73:Z73"/>
    <mergeCell ref="AA73:AB73"/>
    <mergeCell ref="A73:C73"/>
    <mergeCell ref="G73:H73"/>
    <mergeCell ref="I73:J73"/>
    <mergeCell ref="K73:L73"/>
    <mergeCell ref="M73:N73"/>
    <mergeCell ref="O73:P73"/>
    <mergeCell ref="U76:V76"/>
    <mergeCell ref="W76:X76"/>
    <mergeCell ref="Y76:Z76"/>
    <mergeCell ref="AA76:AB76"/>
    <mergeCell ref="AC76:AD76"/>
    <mergeCell ref="AE76:AF76"/>
    <mergeCell ref="AC75:AD75"/>
    <mergeCell ref="AE75:AF75"/>
    <mergeCell ref="A76:C76"/>
    <mergeCell ref="G76:H76"/>
    <mergeCell ref="I76:J76"/>
    <mergeCell ref="K76:L76"/>
    <mergeCell ref="M76:N76"/>
    <mergeCell ref="O76:P76"/>
    <mergeCell ref="Q76:R76"/>
    <mergeCell ref="S76:T76"/>
    <mergeCell ref="Q75:R75"/>
    <mergeCell ref="S75:T75"/>
    <mergeCell ref="U75:V75"/>
    <mergeCell ref="W75:X75"/>
    <mergeCell ref="Y75:Z75"/>
    <mergeCell ref="AA75:AB75"/>
    <mergeCell ref="A75:C75"/>
    <mergeCell ref="G75:H75"/>
    <mergeCell ref="I75:J75"/>
    <mergeCell ref="K75:L75"/>
    <mergeCell ref="M75:N75"/>
    <mergeCell ref="O75:P75"/>
    <mergeCell ref="U78:V78"/>
    <mergeCell ref="W78:X78"/>
    <mergeCell ref="Y78:Z78"/>
    <mergeCell ref="AA78:AB78"/>
    <mergeCell ref="AC78:AD78"/>
    <mergeCell ref="AE78:AF78"/>
    <mergeCell ref="AC77:AD77"/>
    <mergeCell ref="AE77:AF77"/>
    <mergeCell ref="A78:C78"/>
    <mergeCell ref="G78:H78"/>
    <mergeCell ref="I78:J78"/>
    <mergeCell ref="K78:L78"/>
    <mergeCell ref="M78:N78"/>
    <mergeCell ref="O78:P78"/>
    <mergeCell ref="Q78:R78"/>
    <mergeCell ref="S78:T78"/>
    <mergeCell ref="Q77:R77"/>
    <mergeCell ref="S77:T77"/>
    <mergeCell ref="U77:V77"/>
    <mergeCell ref="W77:X77"/>
    <mergeCell ref="Y77:Z77"/>
    <mergeCell ref="AA77:AB77"/>
    <mergeCell ref="A77:C77"/>
    <mergeCell ref="G77:H77"/>
    <mergeCell ref="I77:J77"/>
    <mergeCell ref="K77:L77"/>
    <mergeCell ref="M77:N77"/>
    <mergeCell ref="O77:P77"/>
    <mergeCell ref="U80:V80"/>
    <mergeCell ref="W80:X80"/>
    <mergeCell ref="Y80:Z80"/>
    <mergeCell ref="AA80:AB80"/>
    <mergeCell ref="AC80:AD80"/>
    <mergeCell ref="AE80:AF80"/>
    <mergeCell ref="AC79:AD79"/>
    <mergeCell ref="AE79:AF79"/>
    <mergeCell ref="A80:C80"/>
    <mergeCell ref="G80:H80"/>
    <mergeCell ref="I80:J80"/>
    <mergeCell ref="K80:L80"/>
    <mergeCell ref="M80:N80"/>
    <mergeCell ref="O80:P80"/>
    <mergeCell ref="Q80:R80"/>
    <mergeCell ref="S80:T80"/>
    <mergeCell ref="Q79:R79"/>
    <mergeCell ref="S79:T79"/>
    <mergeCell ref="U79:V79"/>
    <mergeCell ref="W79:X79"/>
    <mergeCell ref="Y79:Z79"/>
    <mergeCell ref="AA79:AB79"/>
    <mergeCell ref="A79:C79"/>
    <mergeCell ref="G79:H79"/>
    <mergeCell ref="I79:J79"/>
    <mergeCell ref="K79:L79"/>
    <mergeCell ref="M79:N79"/>
    <mergeCell ref="O79:P79"/>
    <mergeCell ref="U82:V82"/>
    <mergeCell ref="W82:X82"/>
    <mergeCell ref="Y82:Z82"/>
    <mergeCell ref="AA82:AB82"/>
    <mergeCell ref="AC82:AD82"/>
    <mergeCell ref="AE82:AF82"/>
    <mergeCell ref="AC81:AD81"/>
    <mergeCell ref="AE81:AF81"/>
    <mergeCell ref="A82:C82"/>
    <mergeCell ref="G82:H82"/>
    <mergeCell ref="I82:J82"/>
    <mergeCell ref="K82:L82"/>
    <mergeCell ref="M82:N82"/>
    <mergeCell ref="O82:P82"/>
    <mergeCell ref="Q82:R82"/>
    <mergeCell ref="S82:T82"/>
    <mergeCell ref="Q81:R81"/>
    <mergeCell ref="S81:T81"/>
    <mergeCell ref="U81:V81"/>
    <mergeCell ref="W81:X81"/>
    <mergeCell ref="Y81:Z81"/>
    <mergeCell ref="AA81:AB81"/>
    <mergeCell ref="A81:C81"/>
    <mergeCell ref="G81:H81"/>
    <mergeCell ref="I81:J81"/>
    <mergeCell ref="K81:L81"/>
    <mergeCell ref="M81:N81"/>
    <mergeCell ref="O81:P81"/>
    <mergeCell ref="U84:V84"/>
    <mergeCell ref="W84:X84"/>
    <mergeCell ref="Y84:Z84"/>
    <mergeCell ref="AA84:AB84"/>
    <mergeCell ref="AC84:AD84"/>
    <mergeCell ref="AE84:AF84"/>
    <mergeCell ref="AC83:AD83"/>
    <mergeCell ref="AE83:AF83"/>
    <mergeCell ref="A84:C84"/>
    <mergeCell ref="G84:H84"/>
    <mergeCell ref="I84:J84"/>
    <mergeCell ref="K84:L84"/>
    <mergeCell ref="M84:N84"/>
    <mergeCell ref="O84:P84"/>
    <mergeCell ref="Q84:R84"/>
    <mergeCell ref="S84:T84"/>
    <mergeCell ref="Q83:R83"/>
    <mergeCell ref="S83:T83"/>
    <mergeCell ref="U83:V83"/>
    <mergeCell ref="W83:X83"/>
    <mergeCell ref="Y83:Z83"/>
    <mergeCell ref="AA83:AB83"/>
    <mergeCell ref="A83:C83"/>
    <mergeCell ref="G83:H83"/>
    <mergeCell ref="I83:J83"/>
    <mergeCell ref="K83:L83"/>
    <mergeCell ref="M83:N83"/>
    <mergeCell ref="O83:P83"/>
    <mergeCell ref="U86:V86"/>
    <mergeCell ref="W86:X86"/>
    <mergeCell ref="Y86:Z86"/>
    <mergeCell ref="AA86:AB86"/>
    <mergeCell ref="AC86:AD86"/>
    <mergeCell ref="AE86:AF86"/>
    <mergeCell ref="AC85:AD85"/>
    <mergeCell ref="AE85:AF85"/>
    <mergeCell ref="A86:C86"/>
    <mergeCell ref="G86:H86"/>
    <mergeCell ref="I86:J86"/>
    <mergeCell ref="K86:L86"/>
    <mergeCell ref="M86:N86"/>
    <mergeCell ref="O86:P86"/>
    <mergeCell ref="Q86:R86"/>
    <mergeCell ref="S86:T86"/>
    <mergeCell ref="Q85:R85"/>
    <mergeCell ref="S85:T85"/>
    <mergeCell ref="U85:V85"/>
    <mergeCell ref="W85:X85"/>
    <mergeCell ref="Y85:Z85"/>
    <mergeCell ref="AA85:AB85"/>
    <mergeCell ref="A85:C85"/>
    <mergeCell ref="G85:H85"/>
    <mergeCell ref="I85:J85"/>
    <mergeCell ref="K85:L85"/>
    <mergeCell ref="M85:N85"/>
    <mergeCell ref="O85:P85"/>
    <mergeCell ref="U88:V88"/>
    <mergeCell ref="W88:X88"/>
    <mergeCell ref="Y88:Z88"/>
    <mergeCell ref="AA88:AB88"/>
    <mergeCell ref="AC88:AD88"/>
    <mergeCell ref="AE88:AF88"/>
    <mergeCell ref="AC87:AD87"/>
    <mergeCell ref="AE87:AF87"/>
    <mergeCell ref="A88:C88"/>
    <mergeCell ref="G88:H88"/>
    <mergeCell ref="I88:J88"/>
    <mergeCell ref="K88:L88"/>
    <mergeCell ref="M88:N88"/>
    <mergeCell ref="O88:P88"/>
    <mergeCell ref="Q88:R88"/>
    <mergeCell ref="S88:T88"/>
    <mergeCell ref="Q87:R87"/>
    <mergeCell ref="S87:T87"/>
    <mergeCell ref="U87:V87"/>
    <mergeCell ref="W87:X87"/>
    <mergeCell ref="Y87:Z87"/>
    <mergeCell ref="AA87:AB87"/>
    <mergeCell ref="A87:C87"/>
    <mergeCell ref="G87:H87"/>
    <mergeCell ref="I87:J87"/>
    <mergeCell ref="K87:L87"/>
    <mergeCell ref="M87:N87"/>
    <mergeCell ref="O87:P87"/>
    <mergeCell ref="U90:V90"/>
    <mergeCell ref="W90:X90"/>
    <mergeCell ref="Y90:Z90"/>
    <mergeCell ref="AA90:AB90"/>
    <mergeCell ref="AC90:AD90"/>
    <mergeCell ref="AE90:AF90"/>
    <mergeCell ref="AC89:AD89"/>
    <mergeCell ref="AE89:AF89"/>
    <mergeCell ref="A90:C90"/>
    <mergeCell ref="G90:H90"/>
    <mergeCell ref="I90:J90"/>
    <mergeCell ref="K90:L90"/>
    <mergeCell ref="M90:N90"/>
    <mergeCell ref="O90:P90"/>
    <mergeCell ref="Q90:R90"/>
    <mergeCell ref="S90:T90"/>
    <mergeCell ref="Q89:R89"/>
    <mergeCell ref="S89:T89"/>
    <mergeCell ref="U89:V89"/>
    <mergeCell ref="W89:X89"/>
    <mergeCell ref="Y89:Z89"/>
    <mergeCell ref="AA89:AB89"/>
    <mergeCell ref="A89:C89"/>
    <mergeCell ref="G89:H89"/>
    <mergeCell ref="I89:J89"/>
    <mergeCell ref="K89:L89"/>
    <mergeCell ref="M89:N89"/>
    <mergeCell ref="O89:P89"/>
    <mergeCell ref="U92:V92"/>
    <mergeCell ref="W92:X92"/>
    <mergeCell ref="Y92:Z92"/>
    <mergeCell ref="AA92:AB92"/>
    <mergeCell ref="AC92:AD92"/>
    <mergeCell ref="AE92:AF92"/>
    <mergeCell ref="AC91:AD91"/>
    <mergeCell ref="AE91:AF91"/>
    <mergeCell ref="A92:C92"/>
    <mergeCell ref="G92:H92"/>
    <mergeCell ref="I92:J92"/>
    <mergeCell ref="K92:L92"/>
    <mergeCell ref="M92:N92"/>
    <mergeCell ref="O92:P92"/>
    <mergeCell ref="Q92:R92"/>
    <mergeCell ref="S92:T92"/>
    <mergeCell ref="Q91:R91"/>
    <mergeCell ref="S91:T91"/>
    <mergeCell ref="U91:V91"/>
    <mergeCell ref="W91:X91"/>
    <mergeCell ref="Y91:Z91"/>
    <mergeCell ref="AA91:AB91"/>
    <mergeCell ref="A91:C91"/>
    <mergeCell ref="G91:H91"/>
    <mergeCell ref="I91:J91"/>
    <mergeCell ref="K91:L91"/>
    <mergeCell ref="M91:N91"/>
    <mergeCell ref="O91:P91"/>
    <mergeCell ref="U94:V94"/>
    <mergeCell ref="W94:X94"/>
    <mergeCell ref="Y94:Z94"/>
    <mergeCell ref="AA94:AB94"/>
    <mergeCell ref="AC94:AD94"/>
    <mergeCell ref="AE94:AF94"/>
    <mergeCell ref="AC93:AD93"/>
    <mergeCell ref="AE93:AF93"/>
    <mergeCell ref="A94:C94"/>
    <mergeCell ref="G94:H94"/>
    <mergeCell ref="I94:J94"/>
    <mergeCell ref="K94:L94"/>
    <mergeCell ref="M94:N94"/>
    <mergeCell ref="O94:P94"/>
    <mergeCell ref="Q94:R94"/>
    <mergeCell ref="S94:T94"/>
    <mergeCell ref="Q93:R93"/>
    <mergeCell ref="S93:T93"/>
    <mergeCell ref="U93:V93"/>
    <mergeCell ref="W93:X93"/>
    <mergeCell ref="Y93:Z93"/>
    <mergeCell ref="AA93:AB93"/>
    <mergeCell ref="A93:C93"/>
    <mergeCell ref="G93:H93"/>
    <mergeCell ref="I93:J93"/>
    <mergeCell ref="K93:L93"/>
    <mergeCell ref="M93:N93"/>
    <mergeCell ref="O93:P93"/>
    <mergeCell ref="U96:V96"/>
    <mergeCell ref="W96:X96"/>
    <mergeCell ref="Y96:Z96"/>
    <mergeCell ref="AA96:AB96"/>
    <mergeCell ref="AC96:AD96"/>
    <mergeCell ref="AE96:AF96"/>
    <mergeCell ref="AC95:AD95"/>
    <mergeCell ref="AE95:AF95"/>
    <mergeCell ref="A96:C96"/>
    <mergeCell ref="G96:H96"/>
    <mergeCell ref="I96:J96"/>
    <mergeCell ref="K96:L96"/>
    <mergeCell ref="M96:N96"/>
    <mergeCell ref="O96:P96"/>
    <mergeCell ref="Q96:R96"/>
    <mergeCell ref="S96:T96"/>
    <mergeCell ref="Q95:R95"/>
    <mergeCell ref="S95:T95"/>
    <mergeCell ref="U95:V95"/>
    <mergeCell ref="W95:X95"/>
    <mergeCell ref="Y95:Z95"/>
    <mergeCell ref="AA95:AB95"/>
    <mergeCell ref="A95:C95"/>
    <mergeCell ref="G95:H95"/>
    <mergeCell ref="I95:J95"/>
    <mergeCell ref="K95:L95"/>
    <mergeCell ref="M95:N95"/>
    <mergeCell ref="O95:P95"/>
    <mergeCell ref="U98:V98"/>
    <mergeCell ref="W98:X98"/>
    <mergeCell ref="Y98:Z98"/>
    <mergeCell ref="AA98:AB98"/>
    <mergeCell ref="AC98:AD98"/>
    <mergeCell ref="AE98:AF98"/>
    <mergeCell ref="AC97:AD97"/>
    <mergeCell ref="AE97:AF97"/>
    <mergeCell ref="A98:C98"/>
    <mergeCell ref="G98:H98"/>
    <mergeCell ref="I98:J98"/>
    <mergeCell ref="K98:L98"/>
    <mergeCell ref="M98:N98"/>
    <mergeCell ref="O98:P98"/>
    <mergeCell ref="Q98:R98"/>
    <mergeCell ref="S98:T98"/>
    <mergeCell ref="Q97:R97"/>
    <mergeCell ref="S97:T97"/>
    <mergeCell ref="U97:V97"/>
    <mergeCell ref="W97:X97"/>
    <mergeCell ref="Y97:Z97"/>
    <mergeCell ref="AA97:AB97"/>
    <mergeCell ref="A97:C97"/>
    <mergeCell ref="G97:H97"/>
    <mergeCell ref="I97:J97"/>
    <mergeCell ref="K97:L97"/>
    <mergeCell ref="M97:N97"/>
    <mergeCell ref="O97:P97"/>
    <mergeCell ref="U100:V100"/>
    <mergeCell ref="W100:X100"/>
    <mergeCell ref="Y100:Z100"/>
    <mergeCell ref="AA100:AB100"/>
    <mergeCell ref="AC100:AD100"/>
    <mergeCell ref="AE100:AF100"/>
    <mergeCell ref="AC99:AD99"/>
    <mergeCell ref="AE99:AF99"/>
    <mergeCell ref="A100:C100"/>
    <mergeCell ref="G100:H100"/>
    <mergeCell ref="I100:J100"/>
    <mergeCell ref="K100:L100"/>
    <mergeCell ref="M100:N100"/>
    <mergeCell ref="O100:P100"/>
    <mergeCell ref="Q100:R100"/>
    <mergeCell ref="S100:T100"/>
    <mergeCell ref="Q99:R99"/>
    <mergeCell ref="S99:T99"/>
    <mergeCell ref="U99:V99"/>
    <mergeCell ref="W99:X99"/>
    <mergeCell ref="Y99:Z99"/>
    <mergeCell ref="AA99:AB99"/>
    <mergeCell ref="A99:C99"/>
    <mergeCell ref="G99:H99"/>
    <mergeCell ref="I99:J99"/>
    <mergeCell ref="K99:L99"/>
    <mergeCell ref="M99:N99"/>
    <mergeCell ref="O99:P99"/>
    <mergeCell ref="U102:V102"/>
    <mergeCell ref="W102:X102"/>
    <mergeCell ref="Y102:Z102"/>
    <mergeCell ref="AA102:AB102"/>
    <mergeCell ref="AC102:AD102"/>
    <mergeCell ref="AE102:AF102"/>
    <mergeCell ref="AC101:AD101"/>
    <mergeCell ref="AE101:AF101"/>
    <mergeCell ref="A102:C102"/>
    <mergeCell ref="G102:H102"/>
    <mergeCell ref="I102:J102"/>
    <mergeCell ref="K102:L102"/>
    <mergeCell ref="M102:N102"/>
    <mergeCell ref="O102:P102"/>
    <mergeCell ref="Q102:R102"/>
    <mergeCell ref="S102:T102"/>
    <mergeCell ref="Q101:R101"/>
    <mergeCell ref="S101:T101"/>
    <mergeCell ref="U101:V101"/>
    <mergeCell ref="W101:X101"/>
    <mergeCell ref="Y101:Z101"/>
    <mergeCell ref="AA101:AB101"/>
    <mergeCell ref="A101:C101"/>
    <mergeCell ref="G101:H101"/>
    <mergeCell ref="I101:J101"/>
    <mergeCell ref="K101:L101"/>
    <mergeCell ref="M101:N101"/>
    <mergeCell ref="O101:P101"/>
    <mergeCell ref="U104:V104"/>
    <mergeCell ref="W104:X104"/>
    <mergeCell ref="Y104:Z104"/>
    <mergeCell ref="AA104:AB104"/>
    <mergeCell ref="AC104:AD104"/>
    <mergeCell ref="AE104:AF104"/>
    <mergeCell ref="AC103:AD103"/>
    <mergeCell ref="AE103:AF103"/>
    <mergeCell ref="A104:C104"/>
    <mergeCell ref="G104:H104"/>
    <mergeCell ref="I104:J104"/>
    <mergeCell ref="K104:L104"/>
    <mergeCell ref="M104:N104"/>
    <mergeCell ref="O104:P104"/>
    <mergeCell ref="Q104:R104"/>
    <mergeCell ref="S104:T104"/>
    <mergeCell ref="Q103:R103"/>
    <mergeCell ref="S103:T103"/>
    <mergeCell ref="U103:V103"/>
    <mergeCell ref="W103:X103"/>
    <mergeCell ref="Y103:Z103"/>
    <mergeCell ref="AA103:AB103"/>
    <mergeCell ref="A103:C103"/>
    <mergeCell ref="G103:H103"/>
    <mergeCell ref="I103:J103"/>
    <mergeCell ref="K103:L103"/>
    <mergeCell ref="M103:N103"/>
    <mergeCell ref="O103:P103"/>
    <mergeCell ref="U106:V106"/>
    <mergeCell ref="W106:X106"/>
    <mergeCell ref="Y106:Z106"/>
    <mergeCell ref="AA106:AB106"/>
    <mergeCell ref="AC106:AD106"/>
    <mergeCell ref="AE106:AF106"/>
    <mergeCell ref="AC105:AD105"/>
    <mergeCell ref="AE105:AF105"/>
    <mergeCell ref="A106:C106"/>
    <mergeCell ref="G106:H106"/>
    <mergeCell ref="I106:J106"/>
    <mergeCell ref="K106:L106"/>
    <mergeCell ref="M106:N106"/>
    <mergeCell ref="O106:P106"/>
    <mergeCell ref="Q106:R106"/>
    <mergeCell ref="S106:T106"/>
    <mergeCell ref="Q105:R105"/>
    <mergeCell ref="S105:T105"/>
    <mergeCell ref="U105:V105"/>
    <mergeCell ref="W105:X105"/>
    <mergeCell ref="Y105:Z105"/>
    <mergeCell ref="AA105:AB105"/>
    <mergeCell ref="A105:C105"/>
    <mergeCell ref="G105:H105"/>
    <mergeCell ref="I105:J105"/>
    <mergeCell ref="K105:L105"/>
    <mergeCell ref="M105:N105"/>
    <mergeCell ref="O105:P105"/>
    <mergeCell ref="U108:V108"/>
    <mergeCell ref="W108:X108"/>
    <mergeCell ref="Y108:Z108"/>
    <mergeCell ref="AA108:AB108"/>
    <mergeCell ref="AC108:AD108"/>
    <mergeCell ref="AE108:AF108"/>
    <mergeCell ref="AC107:AD107"/>
    <mergeCell ref="AE107:AF107"/>
    <mergeCell ref="A108:C108"/>
    <mergeCell ref="G108:H108"/>
    <mergeCell ref="I108:J108"/>
    <mergeCell ref="K108:L108"/>
    <mergeCell ref="M108:N108"/>
    <mergeCell ref="O108:P108"/>
    <mergeCell ref="Q108:R108"/>
    <mergeCell ref="S108:T108"/>
    <mergeCell ref="Q107:R107"/>
    <mergeCell ref="S107:T107"/>
    <mergeCell ref="U107:V107"/>
    <mergeCell ref="W107:X107"/>
    <mergeCell ref="Y107:Z107"/>
    <mergeCell ref="AA107:AB107"/>
    <mergeCell ref="A107:C107"/>
    <mergeCell ref="G107:H107"/>
    <mergeCell ref="I107:J107"/>
    <mergeCell ref="K107:L107"/>
    <mergeCell ref="M107:N107"/>
    <mergeCell ref="O107:P107"/>
    <mergeCell ref="U110:V110"/>
    <mergeCell ref="W110:X110"/>
    <mergeCell ref="Y110:Z110"/>
    <mergeCell ref="AA110:AB110"/>
    <mergeCell ref="AC110:AD110"/>
    <mergeCell ref="AE110:AF110"/>
    <mergeCell ref="AC109:AD109"/>
    <mergeCell ref="AE109:AF109"/>
    <mergeCell ref="A110:C110"/>
    <mergeCell ref="G110:H110"/>
    <mergeCell ref="I110:J110"/>
    <mergeCell ref="K110:L110"/>
    <mergeCell ref="M110:N110"/>
    <mergeCell ref="O110:P110"/>
    <mergeCell ref="Q110:R110"/>
    <mergeCell ref="S110:T110"/>
    <mergeCell ref="Q109:R109"/>
    <mergeCell ref="S109:T109"/>
    <mergeCell ref="U109:V109"/>
    <mergeCell ref="W109:X109"/>
    <mergeCell ref="Y109:Z109"/>
    <mergeCell ref="AA109:AB109"/>
    <mergeCell ref="A109:C109"/>
    <mergeCell ref="G109:H109"/>
    <mergeCell ref="I109:J109"/>
    <mergeCell ref="K109:L109"/>
    <mergeCell ref="M109:N109"/>
    <mergeCell ref="O109:P109"/>
    <mergeCell ref="U112:V112"/>
    <mergeCell ref="W112:X112"/>
    <mergeCell ref="Y112:Z112"/>
    <mergeCell ref="AA112:AB112"/>
    <mergeCell ref="AC112:AD112"/>
    <mergeCell ref="AE112:AF112"/>
    <mergeCell ref="AC111:AD111"/>
    <mergeCell ref="AE111:AF111"/>
    <mergeCell ref="A112:C112"/>
    <mergeCell ref="G112:H112"/>
    <mergeCell ref="I112:J112"/>
    <mergeCell ref="K112:L112"/>
    <mergeCell ref="M112:N112"/>
    <mergeCell ref="O112:P112"/>
    <mergeCell ref="Q112:R112"/>
    <mergeCell ref="S112:T112"/>
    <mergeCell ref="Q111:R111"/>
    <mergeCell ref="S111:T111"/>
    <mergeCell ref="U111:V111"/>
    <mergeCell ref="W111:X111"/>
    <mergeCell ref="Y111:Z111"/>
    <mergeCell ref="AA111:AB111"/>
    <mergeCell ref="A111:C111"/>
    <mergeCell ref="G111:H111"/>
    <mergeCell ref="I111:J111"/>
    <mergeCell ref="K111:L111"/>
    <mergeCell ref="M111:N111"/>
    <mergeCell ref="O111:P111"/>
    <mergeCell ref="U114:V114"/>
    <mergeCell ref="W114:X114"/>
    <mergeCell ref="Y114:Z114"/>
    <mergeCell ref="AA114:AB114"/>
    <mergeCell ref="AC114:AD114"/>
    <mergeCell ref="AE114:AF114"/>
    <mergeCell ref="AC113:AD113"/>
    <mergeCell ref="AE113:AF113"/>
    <mergeCell ref="A114:C114"/>
    <mergeCell ref="G114:H114"/>
    <mergeCell ref="I114:J114"/>
    <mergeCell ref="K114:L114"/>
    <mergeCell ref="M114:N114"/>
    <mergeCell ref="O114:P114"/>
    <mergeCell ref="Q114:R114"/>
    <mergeCell ref="S114:T114"/>
    <mergeCell ref="Q113:R113"/>
    <mergeCell ref="S113:T113"/>
    <mergeCell ref="U113:V113"/>
    <mergeCell ref="W113:X113"/>
    <mergeCell ref="Y113:Z113"/>
    <mergeCell ref="AA113:AB113"/>
    <mergeCell ref="A113:C113"/>
    <mergeCell ref="G113:H113"/>
    <mergeCell ref="I113:J113"/>
    <mergeCell ref="K113:L113"/>
    <mergeCell ref="M113:N113"/>
    <mergeCell ref="O113:P113"/>
  </mergeCells>
  <phoneticPr fontId="5"/>
  <printOptions horizontalCentered="1" verticalCentered="1"/>
  <pageMargins left="0.35433070866141736" right="0.35433070866141736" top="0.59055118110236227" bottom="0.59055118110236227" header="0.51181102362204722" footer="0.51181102362204722"/>
  <pageSetup paperSize="9" scale="90" orientation="landscape" r:id="rId1"/>
  <headerFooter alignWithMargins="0"/>
  <rowBreaks count="2" manualBreakCount="2">
    <brk id="35" max="16383" man="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33"/>
  <sheetViews>
    <sheetView defaultGridColor="0" view="pageBreakPreview" colorId="22" zoomScale="70" zoomScaleNormal="100" zoomScaleSheetLayoutView="70" workbookViewId="0">
      <selection activeCell="V104" sqref="V104:AI104"/>
    </sheetView>
  </sheetViews>
  <sheetFormatPr defaultColWidth="3.625" defaultRowHeight="13.5"/>
  <cols>
    <col min="1" max="15" width="3.625" style="3" customWidth="1"/>
    <col min="16" max="16" width="2.625" style="3" customWidth="1"/>
    <col min="17" max="20" width="3.625" style="3" customWidth="1"/>
    <col min="21" max="21" width="3.25" style="3" customWidth="1"/>
    <col min="22" max="25" width="3.625" style="3" customWidth="1"/>
    <col min="26" max="26" width="4.25" style="3" customWidth="1"/>
    <col min="27" max="16384" width="3.625" style="3"/>
  </cols>
  <sheetData>
    <row r="2" spans="1:22" s="1" customFormat="1" ht="21">
      <c r="A2" s="606" t="s">
        <v>0</v>
      </c>
      <c r="B2" s="606"/>
      <c r="C2" s="606"/>
      <c r="D2" s="606"/>
      <c r="E2" s="606"/>
      <c r="F2" s="606"/>
      <c r="G2" s="606"/>
      <c r="H2" s="606"/>
      <c r="I2" s="606"/>
      <c r="J2" s="606"/>
      <c r="K2" s="606"/>
      <c r="L2" s="606"/>
      <c r="M2" s="606"/>
      <c r="N2" s="606"/>
      <c r="O2" s="606"/>
      <c r="P2" s="606"/>
      <c r="Q2" s="606"/>
      <c r="R2" s="606"/>
      <c r="S2" s="606"/>
      <c r="T2" s="606"/>
      <c r="U2" s="606"/>
      <c r="V2" s="606"/>
    </row>
    <row r="4" spans="1:22" s="2" customFormat="1" ht="18.75"/>
    <row r="5" spans="1:22" s="2" customFormat="1" ht="18.75">
      <c r="A5" s="607" t="s">
        <v>1</v>
      </c>
      <c r="B5" s="607"/>
      <c r="C5" s="607"/>
      <c r="D5" s="607"/>
      <c r="E5" s="607"/>
      <c r="F5" s="607"/>
      <c r="G5" s="607"/>
      <c r="H5" s="607"/>
      <c r="I5" s="607"/>
      <c r="J5" s="607"/>
      <c r="K5" s="607"/>
      <c r="L5" s="607"/>
      <c r="M5" s="607"/>
      <c r="N5" s="607"/>
      <c r="O5" s="607"/>
      <c r="P5" s="607"/>
      <c r="Q5" s="607"/>
      <c r="R5" s="607"/>
      <c r="S5" s="607"/>
      <c r="T5" s="607"/>
      <c r="U5" s="607"/>
      <c r="V5" s="607"/>
    </row>
    <row r="17" spans="4:36">
      <c r="D17"/>
      <c r="E17"/>
      <c r="F17"/>
      <c r="G17"/>
      <c r="H17"/>
      <c r="I17"/>
      <c r="J17"/>
      <c r="K17"/>
      <c r="L17"/>
      <c r="M17"/>
      <c r="N17"/>
      <c r="O17"/>
      <c r="P17"/>
      <c r="Q17"/>
      <c r="R17"/>
      <c r="S17"/>
      <c r="X17" s="608"/>
      <c r="Y17" s="608"/>
      <c r="Z17" s="608"/>
      <c r="AA17" s="608"/>
      <c r="AB17" s="608"/>
      <c r="AC17" s="608"/>
      <c r="AD17" s="608"/>
      <c r="AE17" s="608"/>
      <c r="AF17" s="608"/>
    </row>
    <row r="18" spans="4:36">
      <c r="D18"/>
      <c r="E18"/>
      <c r="F18"/>
      <c r="G18"/>
      <c r="H18"/>
      <c r="I18"/>
      <c r="J18"/>
      <c r="K18"/>
      <c r="L18"/>
      <c r="M18"/>
      <c r="N18"/>
      <c r="O18"/>
      <c r="P18"/>
      <c r="Q18"/>
      <c r="R18"/>
      <c r="S18"/>
    </row>
    <row r="19" spans="4:36">
      <c r="D19"/>
      <c r="E19"/>
      <c r="F19"/>
      <c r="G19"/>
      <c r="H19"/>
      <c r="I19"/>
      <c r="J19"/>
      <c r="K19"/>
      <c r="L19"/>
      <c r="M19"/>
      <c r="N19"/>
      <c r="O19"/>
      <c r="P19"/>
      <c r="Q19"/>
      <c r="R19"/>
      <c r="S19"/>
    </row>
    <row r="20" spans="4:36">
      <c r="D20"/>
      <c r="E20"/>
      <c r="F20"/>
      <c r="G20"/>
      <c r="H20"/>
      <c r="I20"/>
      <c r="J20"/>
      <c r="K20"/>
      <c r="L20"/>
      <c r="M20"/>
      <c r="N20"/>
      <c r="O20"/>
      <c r="P20"/>
      <c r="Q20"/>
      <c r="R20"/>
      <c r="S20"/>
    </row>
    <row r="21" spans="4:36">
      <c r="D21"/>
      <c r="E21"/>
      <c r="F21"/>
      <c r="G21"/>
      <c r="H21"/>
      <c r="I21"/>
      <c r="J21"/>
      <c r="K21"/>
      <c r="L21"/>
      <c r="M21"/>
      <c r="N21"/>
      <c r="O21"/>
      <c r="P21"/>
      <c r="Q21"/>
      <c r="R21"/>
      <c r="S21"/>
    </row>
    <row r="22" spans="4:36">
      <c r="D22"/>
      <c r="E22"/>
      <c r="F22"/>
      <c r="G22"/>
      <c r="H22"/>
      <c r="I22"/>
      <c r="J22"/>
      <c r="K22"/>
      <c r="L22"/>
      <c r="M22"/>
      <c r="N22"/>
      <c r="O22"/>
      <c r="P22"/>
      <c r="Q22"/>
      <c r="R22"/>
      <c r="S22"/>
    </row>
    <row r="23" spans="4:36" ht="14.25" thickBot="1">
      <c r="D23"/>
      <c r="E23"/>
      <c r="F23"/>
      <c r="G23"/>
      <c r="H23"/>
      <c r="I23"/>
      <c r="J23"/>
      <c r="K23"/>
      <c r="L23"/>
      <c r="M23"/>
      <c r="N23"/>
      <c r="O23"/>
      <c r="P23"/>
      <c r="Q23"/>
      <c r="R23"/>
      <c r="S23"/>
    </row>
    <row r="24" spans="4:36">
      <c r="D24" s="4"/>
      <c r="E24" s="5"/>
      <c r="F24" s="5"/>
      <c r="G24" s="6"/>
      <c r="H24" s="7"/>
      <c r="I24" s="7"/>
      <c r="J24" s="7"/>
      <c r="K24" s="7"/>
      <c r="L24" s="7"/>
      <c r="M24" s="7"/>
      <c r="N24" s="7"/>
      <c r="O24" s="7"/>
      <c r="P24" s="7"/>
      <c r="Q24" s="7"/>
      <c r="R24" s="7"/>
      <c r="S24" s="8"/>
      <c r="AA24" s="609"/>
      <c r="AB24" s="609"/>
      <c r="AC24" s="609"/>
      <c r="AD24" s="609"/>
      <c r="AE24" s="609"/>
      <c r="AF24" s="609"/>
      <c r="AG24" s="609"/>
      <c r="AH24" s="610"/>
      <c r="AI24" s="610"/>
      <c r="AJ24" s="610"/>
    </row>
    <row r="25" spans="4:36" ht="16.5" customHeight="1">
      <c r="D25" s="9"/>
      <c r="E25" s="10"/>
      <c r="F25" s="10"/>
      <c r="G25" s="11"/>
      <c r="H25" s="12"/>
      <c r="I25" s="12"/>
      <c r="J25" s="611"/>
      <c r="K25" s="612"/>
      <c r="L25" s="612"/>
      <c r="M25" s="612"/>
      <c r="N25" s="612"/>
      <c r="O25" s="12"/>
      <c r="P25" s="12"/>
      <c r="Q25" s="13"/>
      <c r="R25" s="12" t="s">
        <v>2</v>
      </c>
      <c r="S25" s="14"/>
      <c r="AA25" s="15"/>
      <c r="AB25" s="15"/>
      <c r="AC25" s="15"/>
      <c r="AD25" s="15"/>
      <c r="AE25" s="15"/>
      <c r="AF25" s="15"/>
      <c r="AG25" s="15"/>
      <c r="AH25" s="16"/>
      <c r="AI25" s="16"/>
      <c r="AJ25" s="16"/>
    </row>
    <row r="26" spans="4:36" ht="16.5" customHeight="1">
      <c r="D26" s="601" t="s">
        <v>3</v>
      </c>
      <c r="E26" s="602"/>
      <c r="F26" s="602"/>
      <c r="G26" s="603"/>
      <c r="H26" s="17"/>
      <c r="I26" s="18"/>
      <c r="J26" s="604"/>
      <c r="K26" s="605"/>
      <c r="L26" s="605"/>
      <c r="M26" s="605"/>
      <c r="N26" s="605"/>
      <c r="O26" s="19"/>
      <c r="P26" s="13"/>
      <c r="R26" s="12" t="s">
        <v>2</v>
      </c>
      <c r="S26" s="14"/>
    </row>
    <row r="27" spans="4:36">
      <c r="D27" s="20"/>
      <c r="E27" s="10"/>
      <c r="F27" s="10"/>
      <c r="G27" s="11"/>
      <c r="H27" s="21"/>
      <c r="I27" s="21"/>
      <c r="J27" s="21"/>
      <c r="K27" s="21"/>
      <c r="L27" s="21"/>
      <c r="M27" s="21"/>
      <c r="N27" s="21"/>
      <c r="O27" s="613"/>
      <c r="P27" s="613"/>
      <c r="Q27" s="21"/>
      <c r="R27" s="12"/>
      <c r="S27" s="22"/>
    </row>
    <row r="28" spans="4:36">
      <c r="D28" s="23"/>
      <c r="E28" s="24"/>
      <c r="F28" s="24"/>
      <c r="G28" s="25"/>
      <c r="H28" s="26"/>
      <c r="I28" s="26"/>
      <c r="J28" s="26"/>
      <c r="K28" s="26"/>
      <c r="L28" s="26"/>
      <c r="M28" s="26"/>
      <c r="N28" s="26"/>
      <c r="O28" s="26"/>
      <c r="P28" s="26"/>
      <c r="Q28" s="26"/>
      <c r="R28" s="26"/>
      <c r="S28" s="27"/>
    </row>
    <row r="29" spans="4:36">
      <c r="D29" s="614" t="s">
        <v>4</v>
      </c>
      <c r="E29" s="602"/>
      <c r="F29" s="602"/>
      <c r="G29" s="603"/>
      <c r="H29" s="21"/>
      <c r="I29" s="609"/>
      <c r="J29" s="615"/>
      <c r="K29" s="615"/>
      <c r="L29" s="615"/>
      <c r="M29" s="615"/>
      <c r="N29" s="615"/>
      <c r="O29" s="615"/>
      <c r="P29" s="615"/>
      <c r="Q29" s="615"/>
      <c r="R29" s="615"/>
      <c r="S29" s="22"/>
    </row>
    <row r="30" spans="4:36">
      <c r="D30" s="29"/>
      <c r="E30" s="30"/>
      <c r="F30" s="30"/>
      <c r="G30" s="31"/>
      <c r="H30" s="32"/>
      <c r="I30" s="32"/>
      <c r="J30" s="32"/>
      <c r="K30" s="32"/>
      <c r="L30" s="32"/>
      <c r="M30" s="32"/>
      <c r="N30" s="33" t="s">
        <v>5</v>
      </c>
      <c r="O30" s="34"/>
      <c r="P30" s="35"/>
      <c r="Q30" s="35"/>
      <c r="R30" s="32"/>
      <c r="S30" s="36"/>
    </row>
    <row r="31" spans="4:36">
      <c r="D31" s="20"/>
      <c r="E31" s="37"/>
      <c r="F31" s="37"/>
      <c r="G31" s="38"/>
      <c r="H31" s="21"/>
      <c r="I31" s="21"/>
      <c r="J31" s="21"/>
      <c r="K31" s="21"/>
      <c r="L31" s="21"/>
      <c r="M31" s="21"/>
      <c r="N31" s="39"/>
      <c r="O31" s="39"/>
      <c r="P31" s="40"/>
      <c r="Q31" s="616"/>
      <c r="R31" s="616"/>
      <c r="S31" s="22"/>
    </row>
    <row r="32" spans="4:36">
      <c r="D32" s="614" t="s">
        <v>6</v>
      </c>
      <c r="E32" s="602"/>
      <c r="F32" s="602"/>
      <c r="G32" s="603"/>
      <c r="H32" s="39"/>
      <c r="I32" s="41"/>
      <c r="J32" s="42"/>
      <c r="K32" s="42"/>
      <c r="L32" s="42"/>
      <c r="M32" s="42"/>
      <c r="N32" s="39"/>
      <c r="O32" s="43"/>
      <c r="P32" s="40"/>
      <c r="Q32" s="44"/>
      <c r="R32" s="44"/>
      <c r="S32" s="45"/>
    </row>
    <row r="33" spans="4:19" ht="14.25" thickBot="1">
      <c r="D33" s="46"/>
      <c r="E33" s="47"/>
      <c r="F33" s="47"/>
      <c r="G33" s="48"/>
      <c r="H33" s="49"/>
      <c r="I33" s="49"/>
      <c r="J33" s="49"/>
      <c r="K33" s="49"/>
      <c r="L33" s="49"/>
      <c r="M33" s="49"/>
      <c r="N33" s="49"/>
      <c r="O33" s="50"/>
      <c r="P33" s="50"/>
      <c r="Q33" s="50"/>
      <c r="R33" s="50"/>
      <c r="S33" s="51"/>
    </row>
  </sheetData>
  <sheetProtection selectLockedCells="1" selectUnlockedCells="1"/>
  <mergeCells count="12">
    <mergeCell ref="O27:P27"/>
    <mergeCell ref="D29:G29"/>
    <mergeCell ref="I29:R29"/>
    <mergeCell ref="Q31:R31"/>
    <mergeCell ref="D32:G32"/>
    <mergeCell ref="D26:G26"/>
    <mergeCell ref="J26:N26"/>
    <mergeCell ref="A2:V2"/>
    <mergeCell ref="A5:V5"/>
    <mergeCell ref="X17:AF17"/>
    <mergeCell ref="AA24:AJ24"/>
    <mergeCell ref="J25:N25"/>
  </mergeCells>
  <phoneticPr fontId="5"/>
  <dataValidations count="1">
    <dataValidation errorStyle="warning" allowBlank="1" showInputMessage="1" showErrorMessage="1" sqref="J25:N25"/>
  </dataValidations>
  <printOptions horizontalCentered="1" verticalCentered="1"/>
  <pageMargins left="2.0299999999999998" right="1.91" top="0.8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4"/>
  <sheetViews>
    <sheetView showGridLines="0" zoomScale="70" zoomScaleNormal="70" zoomScaleSheetLayoutView="75" workbookViewId="0">
      <selection activeCell="AC41" sqref="AC41"/>
    </sheetView>
  </sheetViews>
  <sheetFormatPr defaultColWidth="4.25" defaultRowHeight="15" customHeight="1"/>
  <cols>
    <col min="1" max="8" width="4.25" style="56" customWidth="1"/>
    <col min="9" max="9" width="3.625" style="56" customWidth="1"/>
    <col min="10" max="13" width="4.25" style="56" customWidth="1"/>
    <col min="14" max="14" width="5.25" style="56" customWidth="1"/>
    <col min="15" max="15" width="7.875" style="56" customWidth="1"/>
    <col min="16" max="16" width="3.125" style="56" customWidth="1"/>
    <col min="17" max="17" width="5.25" style="56" customWidth="1"/>
    <col min="18" max="18" width="7.125" style="56" customWidth="1"/>
    <col min="19" max="19" width="3.125" style="56" customWidth="1"/>
    <col min="20" max="20" width="5.25" style="56" customWidth="1"/>
    <col min="21" max="21" width="6.75" style="56" customWidth="1"/>
    <col min="22" max="22" width="3.125" style="56" customWidth="1"/>
    <col min="23" max="23" width="5.25" style="56" customWidth="1"/>
    <col min="24" max="24" width="8.125" style="56" customWidth="1"/>
    <col min="25" max="25" width="3.125" style="56" customWidth="1"/>
    <col min="26" max="26" width="5.25" style="56" customWidth="1"/>
    <col min="27" max="27" width="8.25" style="56" customWidth="1"/>
    <col min="28" max="28" width="3.125" style="56" customWidth="1"/>
    <col min="29" max="29" width="5.25" style="56" customWidth="1"/>
    <col min="30" max="30" width="7.25" style="56" customWidth="1"/>
    <col min="31" max="31" width="3.125" style="56" customWidth="1"/>
    <col min="32" max="38" width="4.25" style="56" customWidth="1"/>
    <col min="39" max="39" width="14" style="56" customWidth="1"/>
    <col min="40" max="40" width="1.25" style="56" customWidth="1"/>
    <col min="41" max="41" width="2.75" style="56" customWidth="1"/>
    <col min="42" max="42" width="14.75" style="56" customWidth="1"/>
    <col min="43" max="43" width="1.25" style="56" customWidth="1"/>
    <col min="44" max="44" width="3.125" style="56" customWidth="1"/>
    <col min="45" max="45" width="14.625" style="56" customWidth="1"/>
    <col min="46" max="46" width="1.5" style="56" customWidth="1"/>
    <col min="47" max="47" width="2.625" style="56" customWidth="1"/>
    <col min="48" max="48" width="14.875" style="56" customWidth="1"/>
    <col min="49" max="49" width="1.25" style="56" customWidth="1"/>
    <col min="50" max="50" width="2.625" style="56" customWidth="1"/>
    <col min="51" max="51" width="15.625" style="56" customWidth="1"/>
    <col min="52" max="52" width="1" style="56" customWidth="1"/>
    <col min="53" max="53" width="2.75" style="56" customWidth="1"/>
    <col min="54" max="54" width="13.625" style="56" customWidth="1"/>
    <col min="55" max="55" width="1.125" style="56" customWidth="1"/>
    <col min="56" max="56" width="2.625" style="56" customWidth="1"/>
    <col min="57" max="16384" width="4.25" style="56"/>
  </cols>
  <sheetData>
    <row r="1" spans="1:56" s="54" customFormat="1" ht="24.75" customHeight="1">
      <c r="A1" s="630" t="s">
        <v>98</v>
      </c>
      <c r="B1" s="631"/>
      <c r="C1" s="631"/>
      <c r="D1" s="631"/>
      <c r="E1" s="631"/>
      <c r="F1" s="631"/>
      <c r="G1" s="52"/>
      <c r="H1" s="52"/>
      <c r="I1" s="632" t="s">
        <v>8</v>
      </c>
      <c r="J1" s="632"/>
      <c r="K1" s="52"/>
      <c r="L1" s="633">
        <f>添付資料!J25</f>
        <v>0</v>
      </c>
      <c r="M1" s="633"/>
      <c r="N1" s="633"/>
      <c r="O1" s="633"/>
      <c r="P1" s="633"/>
      <c r="Q1" s="634"/>
      <c r="R1" s="634"/>
      <c r="S1" s="52"/>
      <c r="T1" s="52"/>
      <c r="U1" s="53"/>
      <c r="V1" s="53"/>
      <c r="W1" s="53"/>
      <c r="X1" s="53"/>
      <c r="Y1" s="53"/>
      <c r="Z1" s="53"/>
      <c r="AA1" s="53"/>
      <c r="AB1" s="53"/>
      <c r="AC1" s="52"/>
      <c r="AD1" s="52"/>
      <c r="AE1" s="52"/>
      <c r="AH1" s="635" t="s">
        <v>99</v>
      </c>
      <c r="AI1" s="635"/>
      <c r="AJ1" s="636"/>
      <c r="AK1" s="636"/>
      <c r="AL1" s="636"/>
      <c r="AM1" s="636"/>
      <c r="AN1" s="636"/>
      <c r="AO1" s="636"/>
      <c r="AP1" s="636"/>
      <c r="AQ1" s="636"/>
      <c r="AR1" s="636"/>
      <c r="AS1" s="636"/>
      <c r="AT1" s="636"/>
      <c r="AU1" s="636"/>
      <c r="AV1" s="636"/>
      <c r="AW1" s="55"/>
      <c r="AX1" s="55"/>
      <c r="AY1" s="55"/>
      <c r="AZ1" s="55"/>
      <c r="BA1" s="55"/>
      <c r="BB1" s="55"/>
      <c r="BC1" s="55"/>
      <c r="BD1" s="55"/>
    </row>
    <row r="2" spans="1:56" ht="15" customHeight="1" thickBot="1">
      <c r="AH2" s="57"/>
      <c r="AI2" s="57"/>
      <c r="AJ2" s="57"/>
      <c r="AK2" s="57"/>
      <c r="AL2" s="57"/>
      <c r="AM2" s="57"/>
      <c r="AN2" s="57"/>
      <c r="AO2" s="57"/>
      <c r="AP2" s="57"/>
      <c r="AQ2" s="57"/>
      <c r="AR2" s="57"/>
      <c r="AS2" s="57"/>
      <c r="AT2" s="57"/>
      <c r="AU2" s="57"/>
      <c r="AV2" s="57"/>
      <c r="AW2" s="57"/>
      <c r="AX2" s="57"/>
      <c r="AY2" s="57"/>
      <c r="AZ2" s="57"/>
      <c r="BA2" s="57"/>
      <c r="BB2" s="57"/>
      <c r="BC2" s="57"/>
      <c r="BD2" s="57"/>
    </row>
    <row r="3" spans="1:56" ht="15" customHeight="1" thickBot="1">
      <c r="A3" s="637" t="s">
        <v>100</v>
      </c>
      <c r="B3" s="638"/>
      <c r="C3" s="638"/>
      <c r="D3" s="638"/>
      <c r="E3" s="638"/>
      <c r="F3" s="638"/>
      <c r="G3" s="638"/>
      <c r="H3" s="639"/>
      <c r="J3" s="637" t="s">
        <v>11</v>
      </c>
      <c r="K3" s="640"/>
      <c r="L3" s="640"/>
      <c r="M3" s="640"/>
      <c r="N3" s="640"/>
      <c r="O3" s="640"/>
      <c r="P3" s="640"/>
      <c r="Q3" s="640"/>
      <c r="R3" s="640"/>
      <c r="S3" s="640"/>
      <c r="T3" s="640"/>
      <c r="U3" s="640"/>
      <c r="V3" s="640"/>
      <c r="W3" s="640"/>
      <c r="X3" s="640"/>
      <c r="Y3" s="640"/>
      <c r="Z3" s="640"/>
      <c r="AA3" s="640"/>
      <c r="AB3" s="640"/>
      <c r="AC3" s="640"/>
      <c r="AD3" s="640"/>
      <c r="AE3" s="641"/>
      <c r="AH3" s="57"/>
      <c r="AI3" s="642"/>
      <c r="AJ3" s="642"/>
      <c r="AK3" s="642"/>
      <c r="AL3" s="642"/>
      <c r="AM3" s="642"/>
      <c r="AN3" s="642"/>
      <c r="AO3" s="642"/>
      <c r="AP3" s="642"/>
      <c r="AQ3" s="642"/>
      <c r="AR3" s="642"/>
      <c r="AS3" s="642"/>
      <c r="AT3" s="642"/>
      <c r="AU3" s="642"/>
      <c r="AV3" s="642"/>
      <c r="AW3" s="642"/>
      <c r="AX3" s="642"/>
      <c r="AY3" s="642"/>
      <c r="AZ3" s="642"/>
      <c r="BA3" s="642"/>
      <c r="BB3" s="642"/>
      <c r="BC3" s="642"/>
      <c r="BD3" s="642"/>
    </row>
    <row r="4" spans="1:56" ht="15" customHeight="1" thickBot="1"/>
    <row r="5" spans="1:56" ht="15" customHeight="1" thickTop="1">
      <c r="A5" s="620" t="s">
        <v>12</v>
      </c>
      <c r="B5" s="621"/>
      <c r="C5" s="621"/>
      <c r="D5" s="621"/>
      <c r="E5" s="621"/>
      <c r="F5" s="621"/>
      <c r="G5" s="621"/>
      <c r="H5" s="622"/>
      <c r="J5" s="58"/>
      <c r="K5" s="620" t="s">
        <v>13</v>
      </c>
      <c r="L5" s="621"/>
      <c r="M5" s="622"/>
      <c r="N5" s="617">
        <f>AM5</f>
        <v>0</v>
      </c>
      <c r="O5" s="618"/>
      <c r="P5" s="619"/>
      <c r="Q5" s="617">
        <f>AP5</f>
        <v>0</v>
      </c>
      <c r="R5" s="618"/>
      <c r="S5" s="619"/>
      <c r="T5" s="617">
        <f>AS5</f>
        <v>0</v>
      </c>
      <c r="U5" s="618"/>
      <c r="V5" s="619"/>
      <c r="W5" s="617">
        <f>AV5</f>
        <v>0</v>
      </c>
      <c r="X5" s="618"/>
      <c r="Y5" s="619"/>
      <c r="Z5" s="644"/>
      <c r="AA5" s="645"/>
      <c r="AB5" s="646"/>
      <c r="AC5" s="617"/>
      <c r="AD5" s="618"/>
      <c r="AE5" s="619"/>
      <c r="AI5" s="59"/>
      <c r="AJ5" s="620" t="s">
        <v>13</v>
      </c>
      <c r="AK5" s="621"/>
      <c r="AL5" s="622"/>
      <c r="AM5" s="617"/>
      <c r="AN5" s="618"/>
      <c r="AO5" s="619"/>
      <c r="AP5" s="617"/>
      <c r="AQ5" s="618"/>
      <c r="AR5" s="619"/>
      <c r="AS5" s="617"/>
      <c r="AT5" s="618"/>
      <c r="AU5" s="619"/>
      <c r="AV5" s="617"/>
      <c r="AW5" s="618"/>
      <c r="AX5" s="619"/>
      <c r="AY5" s="617"/>
      <c r="AZ5" s="618"/>
      <c r="BA5" s="619"/>
      <c r="BB5" s="617"/>
      <c r="BC5" s="618"/>
      <c r="BD5" s="643"/>
    </row>
    <row r="6" spans="1:56" ht="15" customHeight="1" thickBot="1">
      <c r="A6" s="60"/>
      <c r="B6" s="627" t="s">
        <v>14</v>
      </c>
      <c r="C6" s="628"/>
      <c r="D6" s="629"/>
      <c r="E6" s="627" t="s">
        <v>15</v>
      </c>
      <c r="F6" s="628"/>
      <c r="G6" s="628"/>
      <c r="H6" s="629"/>
      <c r="J6" s="61"/>
      <c r="K6" s="627" t="s">
        <v>16</v>
      </c>
      <c r="L6" s="628"/>
      <c r="M6" s="629"/>
      <c r="N6" s="623">
        <f>AM6</f>
        <v>0</v>
      </c>
      <c r="O6" s="624"/>
      <c r="P6" s="625"/>
      <c r="Q6" s="623">
        <f>AP6</f>
        <v>0</v>
      </c>
      <c r="R6" s="624"/>
      <c r="S6" s="625"/>
      <c r="T6" s="623">
        <f>AS6</f>
        <v>0</v>
      </c>
      <c r="U6" s="624"/>
      <c r="V6" s="625"/>
      <c r="W6" s="623">
        <f>AV6</f>
        <v>0</v>
      </c>
      <c r="X6" s="624"/>
      <c r="Y6" s="625"/>
      <c r="Z6" s="623"/>
      <c r="AA6" s="624"/>
      <c r="AB6" s="625"/>
      <c r="AC6" s="623"/>
      <c r="AD6" s="624"/>
      <c r="AE6" s="625"/>
      <c r="AI6" s="62"/>
      <c r="AJ6" s="627" t="s">
        <v>16</v>
      </c>
      <c r="AK6" s="628"/>
      <c r="AL6" s="629"/>
      <c r="AM6" s="623"/>
      <c r="AN6" s="624"/>
      <c r="AO6" s="625"/>
      <c r="AP6" s="623"/>
      <c r="AQ6" s="624"/>
      <c r="AR6" s="625"/>
      <c r="AS6" s="623"/>
      <c r="AT6" s="624"/>
      <c r="AU6" s="625"/>
      <c r="AV6" s="623"/>
      <c r="AW6" s="624"/>
      <c r="AX6" s="625"/>
      <c r="AY6" s="623"/>
      <c r="AZ6" s="624"/>
      <c r="BA6" s="625"/>
      <c r="BB6" s="623"/>
      <c r="BC6" s="624"/>
      <c r="BD6" s="626"/>
    </row>
    <row r="7" spans="1:56" ht="15" customHeight="1" thickTop="1">
      <c r="A7" s="63">
        <v>1</v>
      </c>
      <c r="B7" s="651">
        <f>N5</f>
        <v>0</v>
      </c>
      <c r="C7" s="652"/>
      <c r="D7" s="653"/>
      <c r="E7" s="654">
        <f>N13</f>
        <v>0</v>
      </c>
      <c r="F7" s="655"/>
      <c r="G7" s="655"/>
      <c r="H7" s="64" t="s">
        <v>17</v>
      </c>
      <c r="J7" s="65">
        <v>1</v>
      </c>
      <c r="K7" s="620" t="s">
        <v>18</v>
      </c>
      <c r="L7" s="621"/>
      <c r="M7" s="622"/>
      <c r="N7" s="647"/>
      <c r="O7" s="648"/>
      <c r="P7" s="68" t="s">
        <v>101</v>
      </c>
      <c r="Q7" s="647"/>
      <c r="R7" s="648"/>
      <c r="S7" s="68" t="s">
        <v>101</v>
      </c>
      <c r="T7" s="647"/>
      <c r="U7" s="648"/>
      <c r="V7" s="68" t="s">
        <v>101</v>
      </c>
      <c r="W7" s="647"/>
      <c r="X7" s="648"/>
      <c r="Y7" s="68" t="s">
        <v>101</v>
      </c>
      <c r="Z7" s="647"/>
      <c r="AA7" s="648"/>
      <c r="AB7" s="68" t="s">
        <v>101</v>
      </c>
      <c r="AC7" s="647"/>
      <c r="AD7" s="648"/>
      <c r="AE7" s="68" t="s">
        <v>101</v>
      </c>
      <c r="AI7" s="67"/>
      <c r="AJ7" s="620"/>
      <c r="AK7" s="621"/>
      <c r="AL7" s="622"/>
      <c r="AM7" s="647"/>
      <c r="AN7" s="648"/>
      <c r="AO7" s="68"/>
      <c r="AP7" s="647"/>
      <c r="AQ7" s="648"/>
      <c r="AR7" s="68"/>
      <c r="AS7" s="649"/>
      <c r="AT7" s="650"/>
      <c r="AU7" s="69"/>
      <c r="AV7" s="647"/>
      <c r="AW7" s="648"/>
      <c r="AX7" s="68"/>
      <c r="AY7" s="647"/>
      <c r="AZ7" s="648"/>
      <c r="BA7" s="68"/>
      <c r="BB7" s="647"/>
      <c r="BC7" s="648"/>
      <c r="BD7" s="70"/>
    </row>
    <row r="8" spans="1:56" ht="15" customHeight="1">
      <c r="A8" s="71">
        <v>2</v>
      </c>
      <c r="B8" s="659">
        <f>Q5</f>
        <v>0</v>
      </c>
      <c r="C8" s="660"/>
      <c r="D8" s="661"/>
      <c r="E8" s="662">
        <f>Q13</f>
        <v>0</v>
      </c>
      <c r="F8" s="656"/>
      <c r="G8" s="656"/>
      <c r="H8" s="72" t="s">
        <v>17</v>
      </c>
      <c r="J8" s="73">
        <v>2</v>
      </c>
      <c r="K8" s="666" t="s">
        <v>20</v>
      </c>
      <c r="L8" s="667"/>
      <c r="M8" s="668"/>
      <c r="N8" s="662">
        <f>AM8</f>
        <v>0</v>
      </c>
      <c r="O8" s="656"/>
      <c r="P8" s="72" t="s">
        <v>21</v>
      </c>
      <c r="Q8" s="662">
        <f>AP8</f>
        <v>0</v>
      </c>
      <c r="R8" s="656"/>
      <c r="S8" s="72" t="s">
        <v>22</v>
      </c>
      <c r="T8" s="662">
        <f>AS8</f>
        <v>0</v>
      </c>
      <c r="U8" s="656"/>
      <c r="V8" s="72" t="s">
        <v>22</v>
      </c>
      <c r="W8" s="662">
        <f>AV8</f>
        <v>0</v>
      </c>
      <c r="X8" s="656"/>
      <c r="Y8" s="72" t="s">
        <v>22</v>
      </c>
      <c r="Z8" s="662"/>
      <c r="AA8" s="656"/>
      <c r="AB8" s="72" t="s">
        <v>22</v>
      </c>
      <c r="AC8" s="662"/>
      <c r="AD8" s="656"/>
      <c r="AE8" s="72" t="s">
        <v>25</v>
      </c>
      <c r="AI8" s="74">
        <v>1</v>
      </c>
      <c r="AJ8" s="666" t="s">
        <v>20</v>
      </c>
      <c r="AK8" s="667"/>
      <c r="AL8" s="668"/>
      <c r="AM8" s="141"/>
      <c r="AN8" s="656" t="s">
        <v>102</v>
      </c>
      <c r="AO8" s="657" t="s">
        <v>25</v>
      </c>
      <c r="AP8" s="142"/>
      <c r="AQ8" s="656" t="s">
        <v>25</v>
      </c>
      <c r="AR8" s="657" t="s">
        <v>25</v>
      </c>
      <c r="AS8" s="143"/>
      <c r="AT8" s="669" t="s">
        <v>25</v>
      </c>
      <c r="AU8" s="670" t="s">
        <v>25</v>
      </c>
      <c r="AV8" s="82"/>
      <c r="AW8" s="656" t="s">
        <v>25</v>
      </c>
      <c r="AX8" s="657" t="s">
        <v>25</v>
      </c>
      <c r="AY8" s="82"/>
      <c r="AZ8" s="656" t="s">
        <v>25</v>
      </c>
      <c r="BA8" s="657" t="s">
        <v>25</v>
      </c>
      <c r="BB8" s="82"/>
      <c r="BC8" s="656" t="s">
        <v>25</v>
      </c>
      <c r="BD8" s="658" t="s">
        <v>25</v>
      </c>
    </row>
    <row r="9" spans="1:56" ht="15" customHeight="1">
      <c r="A9" s="71">
        <v>3</v>
      </c>
      <c r="B9" s="659">
        <f>T5</f>
        <v>0</v>
      </c>
      <c r="C9" s="660"/>
      <c r="D9" s="661"/>
      <c r="E9" s="662">
        <f>T13</f>
        <v>0</v>
      </c>
      <c r="F9" s="656"/>
      <c r="G9" s="656"/>
      <c r="H9" s="72" t="s">
        <v>17</v>
      </c>
      <c r="J9" s="73">
        <v>3</v>
      </c>
      <c r="K9" s="663" t="s">
        <v>26</v>
      </c>
      <c r="L9" s="664"/>
      <c r="M9" s="665"/>
      <c r="N9" s="662">
        <f>ROUNDDOWN(N7*N8/10,0)</f>
        <v>0</v>
      </c>
      <c r="O9" s="656"/>
      <c r="P9" s="72" t="s">
        <v>27</v>
      </c>
      <c r="Q9" s="662">
        <f>ROUNDDOWN(Q7*Q8/10,0)</f>
        <v>0</v>
      </c>
      <c r="R9" s="656"/>
      <c r="S9" s="72" t="s">
        <v>22</v>
      </c>
      <c r="T9" s="662">
        <f>ROUNDDOWN(T7*T8/10,0)</f>
        <v>0</v>
      </c>
      <c r="U9" s="656"/>
      <c r="V9" s="72" t="s">
        <v>22</v>
      </c>
      <c r="W9" s="662">
        <f>ROUNDDOWN(W7*W8/10,0)</f>
        <v>0</v>
      </c>
      <c r="X9" s="656"/>
      <c r="Y9" s="72" t="s">
        <v>22</v>
      </c>
      <c r="Z9" s="662"/>
      <c r="AA9" s="656"/>
      <c r="AB9" s="72" t="s">
        <v>22</v>
      </c>
      <c r="AC9" s="662"/>
      <c r="AD9" s="656"/>
      <c r="AE9" s="72" t="s">
        <v>28</v>
      </c>
      <c r="AI9" s="74">
        <v>2</v>
      </c>
      <c r="AJ9" s="663" t="s">
        <v>26</v>
      </c>
      <c r="AK9" s="664"/>
      <c r="AL9" s="665"/>
      <c r="AM9" s="141"/>
      <c r="AN9" s="656" t="s">
        <v>27</v>
      </c>
      <c r="AO9" s="657" t="s">
        <v>28</v>
      </c>
      <c r="AP9" s="82"/>
      <c r="AQ9" s="656" t="s">
        <v>28</v>
      </c>
      <c r="AR9" s="657" t="s">
        <v>28</v>
      </c>
      <c r="AS9" s="82"/>
      <c r="AT9" s="656" t="s">
        <v>28</v>
      </c>
      <c r="AU9" s="657" t="s">
        <v>28</v>
      </c>
      <c r="AV9" s="82"/>
      <c r="AW9" s="656" t="s">
        <v>28</v>
      </c>
      <c r="AX9" s="657" t="s">
        <v>28</v>
      </c>
      <c r="AY9" s="82">
        <f>AY8</f>
        <v>0</v>
      </c>
      <c r="AZ9" s="656" t="s">
        <v>24</v>
      </c>
      <c r="BA9" s="657" t="s">
        <v>24</v>
      </c>
      <c r="BB9" s="82">
        <f>BB8</f>
        <v>0</v>
      </c>
      <c r="BC9" s="656" t="s">
        <v>24</v>
      </c>
      <c r="BD9" s="658" t="s">
        <v>24</v>
      </c>
    </row>
    <row r="10" spans="1:56" ht="15" customHeight="1">
      <c r="A10" s="71">
        <v>4</v>
      </c>
      <c r="B10" s="659">
        <f>W5</f>
        <v>0</v>
      </c>
      <c r="C10" s="660"/>
      <c r="D10" s="661"/>
      <c r="E10" s="662">
        <f>W13</f>
        <v>0</v>
      </c>
      <c r="F10" s="656"/>
      <c r="G10" s="656"/>
      <c r="H10" s="79" t="s">
        <v>17</v>
      </c>
      <c r="J10" s="73">
        <v>4</v>
      </c>
      <c r="K10" s="663" t="s">
        <v>29</v>
      </c>
      <c r="L10" s="664"/>
      <c r="M10" s="665"/>
      <c r="N10" s="662">
        <f>AM10</f>
        <v>0</v>
      </c>
      <c r="O10" s="656"/>
      <c r="P10" s="72" t="s">
        <v>30</v>
      </c>
      <c r="Q10" s="662">
        <f>AP10</f>
        <v>0</v>
      </c>
      <c r="R10" s="656"/>
      <c r="S10" s="72" t="s">
        <v>30</v>
      </c>
      <c r="T10" s="662">
        <f>AS10</f>
        <v>0</v>
      </c>
      <c r="U10" s="656"/>
      <c r="V10" s="72" t="s">
        <v>30</v>
      </c>
      <c r="W10" s="662">
        <f>AV10</f>
        <v>0</v>
      </c>
      <c r="X10" s="656"/>
      <c r="Y10" s="72" t="s">
        <v>30</v>
      </c>
      <c r="Z10" s="662"/>
      <c r="AA10" s="656"/>
      <c r="AB10" s="72" t="s">
        <v>30</v>
      </c>
      <c r="AC10" s="662"/>
      <c r="AD10" s="656"/>
      <c r="AE10" s="72" t="s">
        <v>17</v>
      </c>
      <c r="AI10" s="74">
        <v>3</v>
      </c>
      <c r="AJ10" s="663" t="s">
        <v>29</v>
      </c>
      <c r="AK10" s="664"/>
      <c r="AL10" s="665"/>
      <c r="AM10" s="144"/>
      <c r="AN10" s="656" t="s">
        <v>17</v>
      </c>
      <c r="AO10" s="657" t="s">
        <v>17</v>
      </c>
      <c r="AP10" s="82"/>
      <c r="AQ10" s="656" t="s">
        <v>17</v>
      </c>
      <c r="AR10" s="657" t="s">
        <v>17</v>
      </c>
      <c r="AS10" s="82"/>
      <c r="AT10" s="656" t="s">
        <v>17</v>
      </c>
      <c r="AU10" s="657" t="s">
        <v>17</v>
      </c>
      <c r="AV10" s="82"/>
      <c r="AW10" s="656" t="s">
        <v>17</v>
      </c>
      <c r="AX10" s="657" t="s">
        <v>17</v>
      </c>
      <c r="AY10" s="82"/>
      <c r="AZ10" s="656" t="s">
        <v>17</v>
      </c>
      <c r="BA10" s="657" t="s">
        <v>17</v>
      </c>
      <c r="BB10" s="82"/>
      <c r="BC10" s="656" t="s">
        <v>17</v>
      </c>
      <c r="BD10" s="658" t="s">
        <v>17</v>
      </c>
    </row>
    <row r="11" spans="1:56" ht="15" customHeight="1">
      <c r="A11" s="71">
        <v>5</v>
      </c>
      <c r="B11" s="659">
        <f>Z5</f>
        <v>0</v>
      </c>
      <c r="C11" s="660"/>
      <c r="D11" s="661"/>
      <c r="E11" s="662">
        <f>Z13</f>
        <v>0</v>
      </c>
      <c r="F11" s="656"/>
      <c r="G11" s="656"/>
      <c r="H11" s="79" t="s">
        <v>17</v>
      </c>
      <c r="J11" s="73">
        <v>5</v>
      </c>
      <c r="K11" s="663" t="s">
        <v>31</v>
      </c>
      <c r="L11" s="664"/>
      <c r="M11" s="665"/>
      <c r="N11" s="662">
        <f>ROUNDDOWN(N9*N10,0)</f>
        <v>0</v>
      </c>
      <c r="O11" s="656"/>
      <c r="P11" s="72" t="s">
        <v>30</v>
      </c>
      <c r="Q11" s="662">
        <f>ROUNDDOWN(Q9*Q10,0)</f>
        <v>0</v>
      </c>
      <c r="R11" s="656"/>
      <c r="S11" s="72" t="s">
        <v>30</v>
      </c>
      <c r="T11" s="662">
        <f>ROUNDDOWN(T9*T10,0)</f>
        <v>0</v>
      </c>
      <c r="U11" s="656"/>
      <c r="V11" s="72" t="s">
        <v>30</v>
      </c>
      <c r="W11" s="662">
        <f>ROUNDDOWN(W9*W10,0)</f>
        <v>0</v>
      </c>
      <c r="X11" s="656"/>
      <c r="Y11" s="72" t="s">
        <v>30</v>
      </c>
      <c r="Z11" s="674"/>
      <c r="AA11" s="675"/>
      <c r="AB11" s="72" t="s">
        <v>30</v>
      </c>
      <c r="AC11" s="662"/>
      <c r="AD11" s="656"/>
      <c r="AE11" s="72" t="s">
        <v>17</v>
      </c>
      <c r="AI11" s="74">
        <v>4</v>
      </c>
      <c r="AJ11" s="663" t="s">
        <v>31</v>
      </c>
      <c r="AK11" s="664"/>
      <c r="AL11" s="665"/>
      <c r="AM11" s="81">
        <f>AM9*AM10</f>
        <v>0</v>
      </c>
      <c r="AN11" s="656" t="s">
        <v>17</v>
      </c>
      <c r="AO11" s="657" t="s">
        <v>32</v>
      </c>
      <c r="AP11" s="82">
        <f>AP9*AP10</f>
        <v>0</v>
      </c>
      <c r="AQ11" s="656" t="s">
        <v>17</v>
      </c>
      <c r="AR11" s="657" t="s">
        <v>32</v>
      </c>
      <c r="AS11" s="82">
        <f>AS9*AS10</f>
        <v>0</v>
      </c>
      <c r="AT11" s="656" t="s">
        <v>17</v>
      </c>
      <c r="AU11" s="657" t="s">
        <v>32</v>
      </c>
      <c r="AV11" s="82">
        <f>AV9*AV10</f>
        <v>0</v>
      </c>
      <c r="AW11" s="656" t="s">
        <v>17</v>
      </c>
      <c r="AX11" s="657" t="s">
        <v>32</v>
      </c>
      <c r="AY11" s="82">
        <f>AY9*AY10</f>
        <v>0</v>
      </c>
      <c r="AZ11" s="656" t="s">
        <v>17</v>
      </c>
      <c r="BA11" s="657" t="s">
        <v>32</v>
      </c>
      <c r="BB11" s="82">
        <f>BB9*BB10</f>
        <v>0</v>
      </c>
      <c r="BC11" s="656" t="s">
        <v>17</v>
      </c>
      <c r="BD11" s="658" t="s">
        <v>32</v>
      </c>
    </row>
    <row r="12" spans="1:56" ht="15" customHeight="1">
      <c r="A12" s="71">
        <v>6</v>
      </c>
      <c r="B12" s="659">
        <f>AC5</f>
        <v>0</v>
      </c>
      <c r="C12" s="660"/>
      <c r="D12" s="661"/>
      <c r="E12" s="673">
        <f>AC13</f>
        <v>0</v>
      </c>
      <c r="F12" s="669"/>
      <c r="G12" s="669"/>
      <c r="H12" s="79" t="s">
        <v>17</v>
      </c>
      <c r="J12" s="73">
        <v>6</v>
      </c>
      <c r="K12" s="83"/>
      <c r="L12" s="83"/>
      <c r="M12" s="84"/>
      <c r="N12" s="662"/>
      <c r="O12" s="656"/>
      <c r="P12" s="72"/>
      <c r="Q12" s="662"/>
      <c r="R12" s="656"/>
      <c r="S12" s="72"/>
      <c r="T12" s="662"/>
      <c r="U12" s="656"/>
      <c r="V12" s="72"/>
      <c r="W12" s="662"/>
      <c r="X12" s="656"/>
      <c r="Y12" s="72"/>
      <c r="Z12" s="662"/>
      <c r="AA12" s="656"/>
      <c r="AB12" s="72"/>
      <c r="AC12" s="662"/>
      <c r="AD12" s="656"/>
      <c r="AE12" s="72"/>
      <c r="AI12" s="74"/>
      <c r="AJ12" s="83"/>
      <c r="AK12" s="83"/>
      <c r="AL12" s="84"/>
      <c r="AM12" s="82"/>
      <c r="AN12" s="656"/>
      <c r="AO12" s="657"/>
      <c r="AP12" s="82"/>
      <c r="AQ12" s="656"/>
      <c r="AR12" s="657"/>
      <c r="AS12" s="85"/>
      <c r="AT12" s="685"/>
      <c r="AU12" s="686"/>
      <c r="AV12" s="82"/>
      <c r="AW12" s="656"/>
      <c r="AX12" s="657"/>
      <c r="AY12" s="82"/>
      <c r="AZ12" s="656"/>
      <c r="BA12" s="657"/>
      <c r="BB12" s="82"/>
      <c r="BC12" s="656"/>
      <c r="BD12" s="658"/>
    </row>
    <row r="13" spans="1:56" ht="15" customHeight="1" thickBot="1">
      <c r="A13" s="676" t="s">
        <v>33</v>
      </c>
      <c r="B13" s="677"/>
      <c r="C13" s="677"/>
      <c r="D13" s="678"/>
      <c r="E13" s="679">
        <f>SUM(E7:G12)</f>
        <v>0</v>
      </c>
      <c r="F13" s="671"/>
      <c r="G13" s="671"/>
      <c r="H13" s="86" t="s">
        <v>17</v>
      </c>
      <c r="J13" s="680" t="s">
        <v>34</v>
      </c>
      <c r="K13" s="681"/>
      <c r="L13" s="681"/>
      <c r="M13" s="682"/>
      <c r="N13" s="679">
        <f>SUM(N11)</f>
        <v>0</v>
      </c>
      <c r="O13" s="671"/>
      <c r="P13" s="86" t="s">
        <v>30</v>
      </c>
      <c r="Q13" s="679">
        <f>SUM(Q11)</f>
        <v>0</v>
      </c>
      <c r="R13" s="671"/>
      <c r="S13" s="86" t="s">
        <v>30</v>
      </c>
      <c r="T13" s="679">
        <f>SUM(T11)</f>
        <v>0</v>
      </c>
      <c r="U13" s="671"/>
      <c r="V13" s="86" t="s">
        <v>30</v>
      </c>
      <c r="W13" s="679">
        <f>SUM(W11)</f>
        <v>0</v>
      </c>
      <c r="X13" s="671"/>
      <c r="Y13" s="86" t="s">
        <v>30</v>
      </c>
      <c r="Z13" s="683">
        <f>SUM(Z11)</f>
        <v>0</v>
      </c>
      <c r="AA13" s="684"/>
      <c r="AB13" s="86" t="s">
        <v>30</v>
      </c>
      <c r="AC13" s="679">
        <f>SUM(AC11)</f>
        <v>0</v>
      </c>
      <c r="AD13" s="671"/>
      <c r="AE13" s="86" t="s">
        <v>17</v>
      </c>
      <c r="AI13" s="688" t="s">
        <v>34</v>
      </c>
      <c r="AJ13" s="681"/>
      <c r="AK13" s="681"/>
      <c r="AL13" s="682"/>
      <c r="AM13" s="87">
        <f>SUM(AM11)</f>
        <v>0</v>
      </c>
      <c r="AN13" s="671" t="s">
        <v>17</v>
      </c>
      <c r="AO13" s="672" t="s">
        <v>32</v>
      </c>
      <c r="AP13" s="87">
        <f>SUM(AP11)</f>
        <v>0</v>
      </c>
      <c r="AQ13" s="671" t="s">
        <v>17</v>
      </c>
      <c r="AR13" s="672" t="s">
        <v>32</v>
      </c>
      <c r="AS13" s="87">
        <f>SUM(AS11)</f>
        <v>0</v>
      </c>
      <c r="AT13" s="671" t="s">
        <v>17</v>
      </c>
      <c r="AU13" s="672" t="s">
        <v>32</v>
      </c>
      <c r="AV13" s="87">
        <f>SUM(AV11)</f>
        <v>0</v>
      </c>
      <c r="AW13" s="671" t="s">
        <v>17</v>
      </c>
      <c r="AX13" s="672" t="s">
        <v>32</v>
      </c>
      <c r="AY13" s="87">
        <f>SUM(AY11)</f>
        <v>0</v>
      </c>
      <c r="AZ13" s="671" t="s">
        <v>17</v>
      </c>
      <c r="BA13" s="672" t="s">
        <v>32</v>
      </c>
      <c r="BB13" s="87">
        <f>SUM(BB11)</f>
        <v>0</v>
      </c>
      <c r="BC13" s="671" t="s">
        <v>17</v>
      </c>
      <c r="BD13" s="687" t="s">
        <v>32</v>
      </c>
    </row>
    <row r="14" spans="1:56" ht="15" customHeight="1" thickTop="1" thickBot="1"/>
    <row r="15" spans="1:56" ht="15" customHeight="1" thickTop="1">
      <c r="A15" s="620" t="s">
        <v>35</v>
      </c>
      <c r="B15" s="621"/>
      <c r="C15" s="621"/>
      <c r="D15" s="621"/>
      <c r="E15" s="621"/>
      <c r="F15" s="621"/>
      <c r="G15" s="621"/>
      <c r="H15" s="622"/>
      <c r="J15" s="63" t="s">
        <v>36</v>
      </c>
      <c r="K15" s="88"/>
      <c r="L15" s="88"/>
      <c r="M15" s="88"/>
      <c r="N15" s="618"/>
      <c r="O15" s="618"/>
      <c r="P15" s="618"/>
      <c r="Q15" s="618"/>
      <c r="R15" s="618"/>
      <c r="S15" s="618"/>
      <c r="T15" s="618"/>
      <c r="U15" s="618"/>
      <c r="V15" s="618"/>
      <c r="W15" s="618"/>
      <c r="X15" s="618"/>
      <c r="Y15" s="618"/>
      <c r="Z15" s="618"/>
      <c r="AA15" s="618"/>
      <c r="AB15" s="618"/>
      <c r="AC15" s="618"/>
      <c r="AD15" s="618"/>
      <c r="AE15" s="619"/>
      <c r="AI15" s="89" t="s">
        <v>36</v>
      </c>
      <c r="AJ15" s="88"/>
      <c r="AK15" s="88"/>
      <c r="AL15" s="88"/>
      <c r="AM15" s="618"/>
      <c r="AN15" s="618"/>
      <c r="AO15" s="618"/>
      <c r="AP15" s="618"/>
      <c r="AQ15" s="618"/>
      <c r="AR15" s="618"/>
      <c r="AS15" s="618"/>
      <c r="AT15" s="618"/>
      <c r="AU15" s="618"/>
      <c r="AV15" s="618"/>
      <c r="AW15" s="618"/>
      <c r="AX15" s="618"/>
      <c r="AY15" s="618"/>
      <c r="AZ15" s="618"/>
      <c r="BA15" s="618"/>
      <c r="BB15" s="618"/>
      <c r="BC15" s="618"/>
      <c r="BD15" s="643"/>
    </row>
    <row r="16" spans="1:56" ht="15" customHeight="1" thickBot="1">
      <c r="A16" s="90"/>
      <c r="B16" s="627" t="s">
        <v>38</v>
      </c>
      <c r="C16" s="628"/>
      <c r="D16" s="629"/>
      <c r="E16" s="627" t="s">
        <v>15</v>
      </c>
      <c r="F16" s="628"/>
      <c r="G16" s="628"/>
      <c r="H16" s="629"/>
      <c r="J16" s="61" t="s">
        <v>39</v>
      </c>
      <c r="K16" s="627" t="s">
        <v>38</v>
      </c>
      <c r="L16" s="628"/>
      <c r="M16" s="629"/>
      <c r="N16" s="627" t="s">
        <v>15</v>
      </c>
      <c r="O16" s="689"/>
      <c r="P16" s="690"/>
      <c r="Q16" s="627" t="s">
        <v>15</v>
      </c>
      <c r="R16" s="689"/>
      <c r="S16" s="690"/>
      <c r="T16" s="627" t="s">
        <v>15</v>
      </c>
      <c r="U16" s="689"/>
      <c r="V16" s="690"/>
      <c r="W16" s="627" t="s">
        <v>15</v>
      </c>
      <c r="X16" s="689"/>
      <c r="Y16" s="690"/>
      <c r="Z16" s="627" t="s">
        <v>15</v>
      </c>
      <c r="AA16" s="689"/>
      <c r="AB16" s="690"/>
      <c r="AC16" s="627" t="s">
        <v>15</v>
      </c>
      <c r="AD16" s="689"/>
      <c r="AE16" s="690"/>
      <c r="AI16" s="62" t="s">
        <v>39</v>
      </c>
      <c r="AJ16" s="627" t="s">
        <v>38</v>
      </c>
      <c r="AK16" s="628"/>
      <c r="AL16" s="629"/>
      <c r="AM16" s="627" t="s">
        <v>15</v>
      </c>
      <c r="AN16" s="689"/>
      <c r="AO16" s="690"/>
      <c r="AP16" s="627" t="s">
        <v>15</v>
      </c>
      <c r="AQ16" s="689"/>
      <c r="AR16" s="690"/>
      <c r="AS16" s="627" t="s">
        <v>15</v>
      </c>
      <c r="AT16" s="689"/>
      <c r="AU16" s="690"/>
      <c r="AV16" s="627" t="s">
        <v>15</v>
      </c>
      <c r="AW16" s="689"/>
      <c r="AX16" s="690"/>
      <c r="AY16" s="627" t="s">
        <v>15</v>
      </c>
      <c r="AZ16" s="689"/>
      <c r="BA16" s="690"/>
      <c r="BB16" s="627" t="s">
        <v>15</v>
      </c>
      <c r="BC16" s="689"/>
      <c r="BD16" s="691"/>
    </row>
    <row r="17" spans="1:56" ht="15" customHeight="1" thickTop="1">
      <c r="A17" s="67">
        <v>1</v>
      </c>
      <c r="B17" s="692" t="s">
        <v>40</v>
      </c>
      <c r="C17" s="693"/>
      <c r="D17" s="694"/>
      <c r="E17" s="654">
        <f>SUM(N17:AD17)</f>
        <v>0</v>
      </c>
      <c r="F17" s="655"/>
      <c r="G17" s="655"/>
      <c r="H17" s="91" t="s">
        <v>17</v>
      </c>
      <c r="J17" s="67">
        <v>1</v>
      </c>
      <c r="K17" s="692" t="s">
        <v>40</v>
      </c>
      <c r="L17" s="693"/>
      <c r="M17" s="694"/>
      <c r="N17" s="662">
        <f>ROUNDDOWN($N$7*0.1*AM17,0)</f>
        <v>0</v>
      </c>
      <c r="O17" s="656"/>
      <c r="P17" s="92" t="s">
        <v>30</v>
      </c>
      <c r="Q17" s="662">
        <f>ROUNDDOWN($Q$7*0.1*AP17,0)</f>
        <v>0</v>
      </c>
      <c r="R17" s="656"/>
      <c r="S17" s="92" t="s">
        <v>30</v>
      </c>
      <c r="T17" s="662">
        <f>ROUNDDOWN($T$7*0.1*AS17,0)</f>
        <v>0</v>
      </c>
      <c r="U17" s="656"/>
      <c r="V17" s="92" t="s">
        <v>30</v>
      </c>
      <c r="W17" s="662">
        <f>ROUNDDOWN($W$7*0.1*AV17,0)</f>
        <v>0</v>
      </c>
      <c r="X17" s="656"/>
      <c r="Y17" s="92" t="s">
        <v>30</v>
      </c>
      <c r="Z17" s="654"/>
      <c r="AA17" s="655"/>
      <c r="AB17" s="92" t="s">
        <v>30</v>
      </c>
      <c r="AC17" s="654"/>
      <c r="AD17" s="655"/>
      <c r="AE17" s="92" t="s">
        <v>30</v>
      </c>
      <c r="AI17" s="67">
        <v>1</v>
      </c>
      <c r="AJ17" s="692" t="s">
        <v>40</v>
      </c>
      <c r="AK17" s="693"/>
      <c r="AL17" s="694"/>
      <c r="AM17" s="145"/>
      <c r="AN17" s="655" t="s">
        <v>17</v>
      </c>
      <c r="AO17" s="695"/>
      <c r="AP17" s="145"/>
      <c r="AQ17" s="655" t="s">
        <v>17</v>
      </c>
      <c r="AR17" s="695"/>
      <c r="AS17" s="146"/>
      <c r="AT17" s="655" t="s">
        <v>17</v>
      </c>
      <c r="AU17" s="695"/>
      <c r="AV17" s="145"/>
      <c r="AW17" s="655" t="s">
        <v>17</v>
      </c>
      <c r="AX17" s="695"/>
      <c r="AY17" s="147"/>
      <c r="AZ17" s="655" t="s">
        <v>17</v>
      </c>
      <c r="BA17" s="695"/>
      <c r="BB17" s="148">
        <v>0</v>
      </c>
      <c r="BC17" s="655" t="s">
        <v>17</v>
      </c>
      <c r="BD17" s="696"/>
    </row>
    <row r="18" spans="1:56" ht="15" customHeight="1">
      <c r="A18" s="74">
        <v>2</v>
      </c>
      <c r="B18" s="663" t="s">
        <v>41</v>
      </c>
      <c r="C18" s="664"/>
      <c r="D18" s="665"/>
      <c r="E18" s="662">
        <f>SUM(N18:AD18)</f>
        <v>0</v>
      </c>
      <c r="F18" s="656"/>
      <c r="G18" s="656"/>
      <c r="H18" s="72" t="s">
        <v>17</v>
      </c>
      <c r="J18" s="74">
        <v>2</v>
      </c>
      <c r="K18" s="663" t="s">
        <v>41</v>
      </c>
      <c r="L18" s="664"/>
      <c r="M18" s="665"/>
      <c r="N18" s="662">
        <f>ROUNDDOWN($N$7*0.1*AM18,0)</f>
        <v>0</v>
      </c>
      <c r="O18" s="656"/>
      <c r="P18" s="72" t="s">
        <v>30</v>
      </c>
      <c r="Q18" s="662">
        <f t="shared" ref="Q18:Q33" si="0">ROUNDDOWN($Q$7*0.1*AP18,0)</f>
        <v>0</v>
      </c>
      <c r="R18" s="656"/>
      <c r="S18" s="72" t="s">
        <v>30</v>
      </c>
      <c r="T18" s="662">
        <f t="shared" ref="T18:T33" si="1">ROUNDDOWN($T$7*0.1*AS18,0)</f>
        <v>0</v>
      </c>
      <c r="U18" s="656"/>
      <c r="V18" s="72" t="s">
        <v>30</v>
      </c>
      <c r="W18" s="662">
        <f t="shared" ref="W18:W33" si="2">ROUNDDOWN($W$7*0.1*AV18,0)</f>
        <v>0</v>
      </c>
      <c r="X18" s="656"/>
      <c r="Y18" s="72" t="s">
        <v>30</v>
      </c>
      <c r="Z18" s="662"/>
      <c r="AA18" s="656"/>
      <c r="AB18" s="72" t="s">
        <v>30</v>
      </c>
      <c r="AC18" s="662"/>
      <c r="AD18" s="656"/>
      <c r="AE18" s="72" t="s">
        <v>30</v>
      </c>
      <c r="AI18" s="74">
        <v>2</v>
      </c>
      <c r="AJ18" s="663" t="s">
        <v>41</v>
      </c>
      <c r="AK18" s="664"/>
      <c r="AL18" s="665"/>
      <c r="AM18" s="145"/>
      <c r="AN18" s="656" t="s">
        <v>17</v>
      </c>
      <c r="AO18" s="657"/>
      <c r="AP18" s="145"/>
      <c r="AQ18" s="656" t="s">
        <v>17</v>
      </c>
      <c r="AR18" s="657"/>
      <c r="AS18" s="146"/>
      <c r="AT18" s="656" t="s">
        <v>17</v>
      </c>
      <c r="AU18" s="657"/>
      <c r="AV18" s="145"/>
      <c r="AW18" s="656" t="s">
        <v>17</v>
      </c>
      <c r="AX18" s="657"/>
      <c r="AY18" s="147"/>
      <c r="AZ18" s="656" t="s">
        <v>17</v>
      </c>
      <c r="BA18" s="657"/>
      <c r="BB18" s="82">
        <v>0</v>
      </c>
      <c r="BC18" s="656" t="s">
        <v>17</v>
      </c>
      <c r="BD18" s="658"/>
    </row>
    <row r="19" spans="1:56" ht="15" customHeight="1">
      <c r="A19" s="74">
        <v>3</v>
      </c>
      <c r="B19" s="663" t="s">
        <v>42</v>
      </c>
      <c r="C19" s="664"/>
      <c r="D19" s="665"/>
      <c r="E19" s="662">
        <f>SUM(N19:AD19)</f>
        <v>0</v>
      </c>
      <c r="F19" s="656"/>
      <c r="G19" s="656"/>
      <c r="H19" s="72" t="s">
        <v>17</v>
      </c>
      <c r="J19" s="74">
        <v>3</v>
      </c>
      <c r="K19" s="663" t="s">
        <v>42</v>
      </c>
      <c r="L19" s="664"/>
      <c r="M19" s="665"/>
      <c r="N19" s="662">
        <f>ROUNDDOWN($N$7*0.1*AM19,0)</f>
        <v>0</v>
      </c>
      <c r="O19" s="656"/>
      <c r="P19" s="72" t="s">
        <v>30</v>
      </c>
      <c r="Q19" s="662">
        <f t="shared" si="0"/>
        <v>0</v>
      </c>
      <c r="R19" s="656"/>
      <c r="S19" s="72" t="s">
        <v>30</v>
      </c>
      <c r="T19" s="662">
        <f t="shared" si="1"/>
        <v>0</v>
      </c>
      <c r="U19" s="656"/>
      <c r="V19" s="72" t="s">
        <v>30</v>
      </c>
      <c r="W19" s="662">
        <f t="shared" si="2"/>
        <v>0</v>
      </c>
      <c r="X19" s="656"/>
      <c r="Y19" s="72" t="s">
        <v>30</v>
      </c>
      <c r="Z19" s="662"/>
      <c r="AA19" s="656"/>
      <c r="AB19" s="72" t="s">
        <v>30</v>
      </c>
      <c r="AC19" s="662"/>
      <c r="AD19" s="656"/>
      <c r="AE19" s="72" t="s">
        <v>30</v>
      </c>
      <c r="AI19" s="74">
        <v>3</v>
      </c>
      <c r="AJ19" s="663" t="s">
        <v>42</v>
      </c>
      <c r="AK19" s="664"/>
      <c r="AL19" s="665"/>
      <c r="AM19" s="145"/>
      <c r="AN19" s="656" t="s">
        <v>17</v>
      </c>
      <c r="AO19" s="657"/>
      <c r="AP19" s="145"/>
      <c r="AQ19" s="656" t="s">
        <v>17</v>
      </c>
      <c r="AR19" s="657"/>
      <c r="AS19" s="146"/>
      <c r="AT19" s="656" t="s">
        <v>17</v>
      </c>
      <c r="AU19" s="657"/>
      <c r="AV19" s="145"/>
      <c r="AW19" s="656" t="s">
        <v>17</v>
      </c>
      <c r="AX19" s="657"/>
      <c r="AY19" s="147"/>
      <c r="AZ19" s="656" t="s">
        <v>17</v>
      </c>
      <c r="BA19" s="657"/>
      <c r="BB19" s="82">
        <v>0</v>
      </c>
      <c r="BC19" s="656" t="s">
        <v>17</v>
      </c>
      <c r="BD19" s="658"/>
    </row>
    <row r="20" spans="1:56" ht="15" customHeight="1">
      <c r="A20" s="74">
        <v>4</v>
      </c>
      <c r="B20" s="697" t="s">
        <v>43</v>
      </c>
      <c r="C20" s="698"/>
      <c r="D20" s="699"/>
      <c r="E20" s="662">
        <f>SUM(N20:AD20)</f>
        <v>0</v>
      </c>
      <c r="F20" s="656"/>
      <c r="G20" s="656"/>
      <c r="H20" s="72" t="s">
        <v>17</v>
      </c>
      <c r="J20" s="74">
        <v>4</v>
      </c>
      <c r="K20" s="697" t="s">
        <v>43</v>
      </c>
      <c r="L20" s="698"/>
      <c r="M20" s="699"/>
      <c r="N20" s="662">
        <f>ROUNDDOWN($N$7*0.1*AM20,0)</f>
        <v>0</v>
      </c>
      <c r="O20" s="656"/>
      <c r="P20" s="72" t="s">
        <v>30</v>
      </c>
      <c r="Q20" s="662">
        <f t="shared" si="0"/>
        <v>0</v>
      </c>
      <c r="R20" s="656"/>
      <c r="S20" s="72" t="s">
        <v>30</v>
      </c>
      <c r="T20" s="662">
        <f t="shared" si="1"/>
        <v>0</v>
      </c>
      <c r="U20" s="656"/>
      <c r="V20" s="72" t="s">
        <v>30</v>
      </c>
      <c r="W20" s="662">
        <f t="shared" si="2"/>
        <v>0</v>
      </c>
      <c r="X20" s="656"/>
      <c r="Y20" s="72" t="s">
        <v>30</v>
      </c>
      <c r="Z20" s="662"/>
      <c r="AA20" s="656"/>
      <c r="AB20" s="72" t="s">
        <v>30</v>
      </c>
      <c r="AC20" s="662"/>
      <c r="AD20" s="656"/>
      <c r="AE20" s="72" t="s">
        <v>30</v>
      </c>
      <c r="AI20" s="74">
        <v>4</v>
      </c>
      <c r="AJ20" s="697" t="s">
        <v>43</v>
      </c>
      <c r="AK20" s="698"/>
      <c r="AL20" s="699"/>
      <c r="AM20" s="145"/>
      <c r="AN20" s="656" t="s">
        <v>17</v>
      </c>
      <c r="AO20" s="657"/>
      <c r="AP20" s="145"/>
      <c r="AQ20" s="656" t="s">
        <v>17</v>
      </c>
      <c r="AR20" s="657"/>
      <c r="AS20" s="146"/>
      <c r="AT20" s="656" t="s">
        <v>17</v>
      </c>
      <c r="AU20" s="657"/>
      <c r="AV20" s="145"/>
      <c r="AW20" s="656" t="s">
        <v>17</v>
      </c>
      <c r="AX20" s="657"/>
      <c r="AY20" s="147"/>
      <c r="AZ20" s="656" t="s">
        <v>17</v>
      </c>
      <c r="BA20" s="657"/>
      <c r="BB20" s="82">
        <v>0</v>
      </c>
      <c r="BC20" s="656" t="s">
        <v>17</v>
      </c>
      <c r="BD20" s="658"/>
    </row>
    <row r="21" spans="1:56" ht="15" customHeight="1">
      <c r="A21" s="74">
        <v>5</v>
      </c>
      <c r="B21" s="697" t="s">
        <v>44</v>
      </c>
      <c r="C21" s="698"/>
      <c r="D21" s="699"/>
      <c r="E21" s="662">
        <f>SUM(N21:AD21)</f>
        <v>0</v>
      </c>
      <c r="F21" s="656"/>
      <c r="G21" s="656"/>
      <c r="H21" s="72" t="s">
        <v>17</v>
      </c>
      <c r="J21" s="74">
        <v>5</v>
      </c>
      <c r="K21" s="697" t="s">
        <v>44</v>
      </c>
      <c r="L21" s="698"/>
      <c r="M21" s="699"/>
      <c r="N21" s="662">
        <f>ROUNDDOWN($N$7*0.1*AM21,0)</f>
        <v>0</v>
      </c>
      <c r="O21" s="656"/>
      <c r="P21" s="72" t="s">
        <v>30</v>
      </c>
      <c r="Q21" s="662">
        <f t="shared" si="0"/>
        <v>0</v>
      </c>
      <c r="R21" s="656"/>
      <c r="S21" s="72" t="s">
        <v>30</v>
      </c>
      <c r="T21" s="662">
        <f t="shared" si="1"/>
        <v>0</v>
      </c>
      <c r="U21" s="656"/>
      <c r="V21" s="72" t="s">
        <v>30</v>
      </c>
      <c r="W21" s="662">
        <f t="shared" si="2"/>
        <v>0</v>
      </c>
      <c r="X21" s="656"/>
      <c r="Y21" s="72" t="s">
        <v>30</v>
      </c>
      <c r="Z21" s="662"/>
      <c r="AA21" s="656"/>
      <c r="AB21" s="72" t="s">
        <v>30</v>
      </c>
      <c r="AC21" s="662"/>
      <c r="AD21" s="656"/>
      <c r="AE21" s="72" t="s">
        <v>30</v>
      </c>
      <c r="AI21" s="74">
        <v>5</v>
      </c>
      <c r="AJ21" s="697" t="s">
        <v>44</v>
      </c>
      <c r="AK21" s="698"/>
      <c r="AL21" s="699"/>
      <c r="AM21" s="145"/>
      <c r="AN21" s="656" t="s">
        <v>17</v>
      </c>
      <c r="AO21" s="657"/>
      <c r="AP21" s="145"/>
      <c r="AQ21" s="656" t="s">
        <v>17</v>
      </c>
      <c r="AR21" s="657"/>
      <c r="AS21" s="146"/>
      <c r="AT21" s="656" t="s">
        <v>17</v>
      </c>
      <c r="AU21" s="657"/>
      <c r="AV21" s="145"/>
      <c r="AW21" s="656" t="s">
        <v>17</v>
      </c>
      <c r="AX21" s="657"/>
      <c r="AY21" s="147"/>
      <c r="AZ21" s="656" t="s">
        <v>17</v>
      </c>
      <c r="BA21" s="657"/>
      <c r="BB21" s="82">
        <v>0</v>
      </c>
      <c r="BC21" s="656" t="s">
        <v>17</v>
      </c>
      <c r="BD21" s="658"/>
    </row>
    <row r="22" spans="1:56" ht="15" customHeight="1">
      <c r="A22" s="96">
        <v>6</v>
      </c>
      <c r="B22" s="697" t="s">
        <v>45</v>
      </c>
      <c r="C22" s="700"/>
      <c r="D22" s="701"/>
      <c r="E22" s="662">
        <f t="shared" ref="E22:E30" si="3">SUM(N22:AD22)</f>
        <v>0</v>
      </c>
      <c r="F22" s="656"/>
      <c r="G22" s="656"/>
      <c r="H22" s="72" t="s">
        <v>17</v>
      </c>
      <c r="J22" s="96">
        <v>6</v>
      </c>
      <c r="K22" s="697" t="s">
        <v>45</v>
      </c>
      <c r="L22" s="700"/>
      <c r="M22" s="701"/>
      <c r="N22" s="662">
        <f t="shared" ref="N22:N30" si="4">ROUNDDOWN($N$7*0.1*AM22,0)</f>
        <v>0</v>
      </c>
      <c r="O22" s="656"/>
      <c r="P22" s="72" t="s">
        <v>30</v>
      </c>
      <c r="Q22" s="662">
        <f t="shared" si="0"/>
        <v>0</v>
      </c>
      <c r="R22" s="656"/>
      <c r="S22" s="72" t="s">
        <v>30</v>
      </c>
      <c r="T22" s="662">
        <f t="shared" si="1"/>
        <v>0</v>
      </c>
      <c r="U22" s="656"/>
      <c r="V22" s="72" t="s">
        <v>30</v>
      </c>
      <c r="W22" s="662">
        <f t="shared" si="2"/>
        <v>0</v>
      </c>
      <c r="X22" s="656"/>
      <c r="Y22" s="72" t="s">
        <v>30</v>
      </c>
      <c r="Z22" s="662"/>
      <c r="AA22" s="656"/>
      <c r="AB22" s="72" t="s">
        <v>30</v>
      </c>
      <c r="AC22" s="662"/>
      <c r="AD22" s="656"/>
      <c r="AE22" s="72" t="s">
        <v>30</v>
      </c>
      <c r="AI22" s="96">
        <v>6</v>
      </c>
      <c r="AJ22" s="697" t="s">
        <v>45</v>
      </c>
      <c r="AK22" s="700"/>
      <c r="AL22" s="701"/>
      <c r="AM22" s="145"/>
      <c r="AN22" s="656" t="s">
        <v>17</v>
      </c>
      <c r="AO22" s="657"/>
      <c r="AP22" s="145"/>
      <c r="AQ22" s="656" t="s">
        <v>17</v>
      </c>
      <c r="AR22" s="657"/>
      <c r="AS22" s="146"/>
      <c r="AT22" s="656" t="s">
        <v>17</v>
      </c>
      <c r="AU22" s="657"/>
      <c r="AV22" s="145"/>
      <c r="AW22" s="656" t="s">
        <v>17</v>
      </c>
      <c r="AX22" s="657"/>
      <c r="AY22" s="147"/>
      <c r="AZ22" s="656" t="s">
        <v>17</v>
      </c>
      <c r="BA22" s="657"/>
      <c r="BB22" s="82">
        <v>0</v>
      </c>
      <c r="BC22" s="656" t="s">
        <v>17</v>
      </c>
      <c r="BD22" s="658"/>
    </row>
    <row r="23" spans="1:56" ht="15" customHeight="1">
      <c r="A23" s="96">
        <v>7</v>
      </c>
      <c r="B23" s="697" t="s">
        <v>46</v>
      </c>
      <c r="C23" s="700"/>
      <c r="D23" s="701"/>
      <c r="E23" s="662">
        <f t="shared" si="3"/>
        <v>0</v>
      </c>
      <c r="F23" s="656"/>
      <c r="G23" s="656"/>
      <c r="H23" s="72" t="s">
        <v>17</v>
      </c>
      <c r="J23" s="96">
        <v>7</v>
      </c>
      <c r="K23" s="697" t="s">
        <v>46</v>
      </c>
      <c r="L23" s="700"/>
      <c r="M23" s="701"/>
      <c r="N23" s="662">
        <f t="shared" si="4"/>
        <v>0</v>
      </c>
      <c r="O23" s="656"/>
      <c r="P23" s="72" t="s">
        <v>30</v>
      </c>
      <c r="Q23" s="662">
        <f t="shared" si="0"/>
        <v>0</v>
      </c>
      <c r="R23" s="656"/>
      <c r="S23" s="72" t="s">
        <v>30</v>
      </c>
      <c r="T23" s="662">
        <f t="shared" si="1"/>
        <v>0</v>
      </c>
      <c r="U23" s="656"/>
      <c r="V23" s="72" t="s">
        <v>30</v>
      </c>
      <c r="W23" s="662">
        <f t="shared" si="2"/>
        <v>0</v>
      </c>
      <c r="X23" s="656"/>
      <c r="Y23" s="72" t="s">
        <v>30</v>
      </c>
      <c r="Z23" s="662"/>
      <c r="AA23" s="656"/>
      <c r="AB23" s="72" t="s">
        <v>30</v>
      </c>
      <c r="AC23" s="662"/>
      <c r="AD23" s="656"/>
      <c r="AE23" s="72" t="s">
        <v>30</v>
      </c>
      <c r="AI23" s="96">
        <v>7</v>
      </c>
      <c r="AJ23" s="697" t="s">
        <v>46</v>
      </c>
      <c r="AK23" s="700"/>
      <c r="AL23" s="701"/>
      <c r="AM23" s="145"/>
      <c r="AN23" s="656" t="s">
        <v>17</v>
      </c>
      <c r="AO23" s="657"/>
      <c r="AP23" s="145"/>
      <c r="AQ23" s="656" t="s">
        <v>17</v>
      </c>
      <c r="AR23" s="657"/>
      <c r="AS23" s="146"/>
      <c r="AT23" s="656" t="s">
        <v>17</v>
      </c>
      <c r="AU23" s="657"/>
      <c r="AV23" s="145"/>
      <c r="AW23" s="656" t="s">
        <v>17</v>
      </c>
      <c r="AX23" s="657"/>
      <c r="AY23" s="147"/>
      <c r="AZ23" s="656" t="s">
        <v>17</v>
      </c>
      <c r="BA23" s="657"/>
      <c r="BB23" s="82">
        <v>0</v>
      </c>
      <c r="BC23" s="656" t="s">
        <v>17</v>
      </c>
      <c r="BD23" s="658"/>
    </row>
    <row r="24" spans="1:56" ht="15" customHeight="1">
      <c r="A24" s="702" t="s">
        <v>47</v>
      </c>
      <c r="B24" s="697" t="s">
        <v>48</v>
      </c>
      <c r="C24" s="700"/>
      <c r="D24" s="701"/>
      <c r="E24" s="662">
        <f t="shared" si="3"/>
        <v>0</v>
      </c>
      <c r="F24" s="656"/>
      <c r="G24" s="656"/>
      <c r="H24" s="72" t="s">
        <v>17</v>
      </c>
      <c r="J24" s="702" t="s">
        <v>47</v>
      </c>
      <c r="K24" s="697" t="s">
        <v>48</v>
      </c>
      <c r="L24" s="700"/>
      <c r="M24" s="701"/>
      <c r="N24" s="662">
        <f t="shared" si="4"/>
        <v>0</v>
      </c>
      <c r="O24" s="656"/>
      <c r="P24" s="72" t="s">
        <v>30</v>
      </c>
      <c r="Q24" s="662">
        <f t="shared" si="0"/>
        <v>0</v>
      </c>
      <c r="R24" s="656"/>
      <c r="S24" s="72" t="s">
        <v>30</v>
      </c>
      <c r="T24" s="662">
        <f t="shared" si="1"/>
        <v>0</v>
      </c>
      <c r="U24" s="656"/>
      <c r="V24" s="72" t="s">
        <v>30</v>
      </c>
      <c r="W24" s="662">
        <f t="shared" si="2"/>
        <v>0</v>
      </c>
      <c r="X24" s="656"/>
      <c r="Y24" s="72" t="s">
        <v>30</v>
      </c>
      <c r="Z24" s="662"/>
      <c r="AA24" s="656"/>
      <c r="AB24" s="72" t="s">
        <v>30</v>
      </c>
      <c r="AC24" s="662"/>
      <c r="AD24" s="656"/>
      <c r="AE24" s="72" t="s">
        <v>30</v>
      </c>
      <c r="AI24" s="702" t="s">
        <v>47</v>
      </c>
      <c r="AJ24" s="697" t="s">
        <v>48</v>
      </c>
      <c r="AK24" s="700"/>
      <c r="AL24" s="701"/>
      <c r="AM24" s="145"/>
      <c r="AN24" s="656" t="s">
        <v>17</v>
      </c>
      <c r="AO24" s="657"/>
      <c r="AP24" s="145"/>
      <c r="AQ24" s="656" t="s">
        <v>17</v>
      </c>
      <c r="AR24" s="657"/>
      <c r="AS24" s="146"/>
      <c r="AT24" s="656" t="s">
        <v>17</v>
      </c>
      <c r="AU24" s="657"/>
      <c r="AV24" s="145"/>
      <c r="AW24" s="656" t="s">
        <v>17</v>
      </c>
      <c r="AX24" s="657"/>
      <c r="AY24" s="147"/>
      <c r="AZ24" s="656" t="s">
        <v>17</v>
      </c>
      <c r="BA24" s="657"/>
      <c r="BB24" s="82">
        <v>0</v>
      </c>
      <c r="BC24" s="656" t="s">
        <v>17</v>
      </c>
      <c r="BD24" s="658"/>
    </row>
    <row r="25" spans="1:56" ht="15" customHeight="1">
      <c r="A25" s="703"/>
      <c r="B25" s="697" t="s">
        <v>49</v>
      </c>
      <c r="C25" s="700"/>
      <c r="D25" s="701"/>
      <c r="E25" s="662">
        <f t="shared" si="3"/>
        <v>0</v>
      </c>
      <c r="F25" s="656"/>
      <c r="G25" s="656"/>
      <c r="H25" s="72" t="s">
        <v>17</v>
      </c>
      <c r="J25" s="703"/>
      <c r="K25" s="697" t="s">
        <v>49</v>
      </c>
      <c r="L25" s="700"/>
      <c r="M25" s="701"/>
      <c r="N25" s="662">
        <f t="shared" si="4"/>
        <v>0</v>
      </c>
      <c r="O25" s="656"/>
      <c r="P25" s="72" t="s">
        <v>30</v>
      </c>
      <c r="Q25" s="662">
        <f t="shared" si="0"/>
        <v>0</v>
      </c>
      <c r="R25" s="656"/>
      <c r="S25" s="72" t="s">
        <v>30</v>
      </c>
      <c r="T25" s="662">
        <f t="shared" si="1"/>
        <v>0</v>
      </c>
      <c r="U25" s="656"/>
      <c r="V25" s="72" t="s">
        <v>30</v>
      </c>
      <c r="W25" s="662">
        <f t="shared" si="2"/>
        <v>0</v>
      </c>
      <c r="X25" s="656"/>
      <c r="Y25" s="72" t="s">
        <v>30</v>
      </c>
      <c r="Z25" s="662"/>
      <c r="AA25" s="656"/>
      <c r="AB25" s="72" t="s">
        <v>30</v>
      </c>
      <c r="AC25" s="662"/>
      <c r="AD25" s="656"/>
      <c r="AE25" s="72" t="s">
        <v>30</v>
      </c>
      <c r="AI25" s="703"/>
      <c r="AJ25" s="697" t="s">
        <v>49</v>
      </c>
      <c r="AK25" s="700"/>
      <c r="AL25" s="701"/>
      <c r="AM25" s="145"/>
      <c r="AN25" s="656" t="s">
        <v>17</v>
      </c>
      <c r="AO25" s="657"/>
      <c r="AP25" s="145"/>
      <c r="AQ25" s="656" t="s">
        <v>17</v>
      </c>
      <c r="AR25" s="657"/>
      <c r="AS25" s="146"/>
      <c r="AT25" s="656" t="s">
        <v>17</v>
      </c>
      <c r="AU25" s="657"/>
      <c r="AV25" s="145"/>
      <c r="AW25" s="656" t="s">
        <v>17</v>
      </c>
      <c r="AX25" s="657"/>
      <c r="AY25" s="147"/>
      <c r="AZ25" s="656" t="s">
        <v>17</v>
      </c>
      <c r="BA25" s="657"/>
      <c r="BB25" s="82">
        <v>0</v>
      </c>
      <c r="BC25" s="656" t="s">
        <v>17</v>
      </c>
      <c r="BD25" s="658"/>
    </row>
    <row r="26" spans="1:56" ht="15" customHeight="1">
      <c r="A26" s="704"/>
      <c r="B26" s="697" t="s">
        <v>50</v>
      </c>
      <c r="C26" s="700"/>
      <c r="D26" s="701"/>
      <c r="E26" s="662">
        <f t="shared" si="3"/>
        <v>0</v>
      </c>
      <c r="F26" s="656"/>
      <c r="G26" s="656"/>
      <c r="H26" s="72" t="s">
        <v>17</v>
      </c>
      <c r="J26" s="704"/>
      <c r="K26" s="697" t="s">
        <v>50</v>
      </c>
      <c r="L26" s="700"/>
      <c r="M26" s="701"/>
      <c r="N26" s="662">
        <f t="shared" si="4"/>
        <v>0</v>
      </c>
      <c r="O26" s="656"/>
      <c r="P26" s="72" t="s">
        <v>30</v>
      </c>
      <c r="Q26" s="662">
        <f t="shared" si="0"/>
        <v>0</v>
      </c>
      <c r="R26" s="656"/>
      <c r="S26" s="72" t="s">
        <v>30</v>
      </c>
      <c r="T26" s="662">
        <f t="shared" si="1"/>
        <v>0</v>
      </c>
      <c r="U26" s="656"/>
      <c r="V26" s="72" t="s">
        <v>30</v>
      </c>
      <c r="W26" s="662">
        <f t="shared" si="2"/>
        <v>0</v>
      </c>
      <c r="X26" s="656"/>
      <c r="Y26" s="72" t="s">
        <v>30</v>
      </c>
      <c r="Z26" s="662"/>
      <c r="AA26" s="656"/>
      <c r="AB26" s="72" t="s">
        <v>30</v>
      </c>
      <c r="AC26" s="662"/>
      <c r="AD26" s="656"/>
      <c r="AE26" s="72" t="s">
        <v>30</v>
      </c>
      <c r="AI26" s="704"/>
      <c r="AJ26" s="697" t="s">
        <v>50</v>
      </c>
      <c r="AK26" s="700"/>
      <c r="AL26" s="701"/>
      <c r="AM26" s="145"/>
      <c r="AN26" s="656" t="s">
        <v>17</v>
      </c>
      <c r="AO26" s="657"/>
      <c r="AP26" s="145"/>
      <c r="AQ26" s="656" t="s">
        <v>17</v>
      </c>
      <c r="AR26" s="657"/>
      <c r="AS26" s="146"/>
      <c r="AT26" s="656" t="s">
        <v>17</v>
      </c>
      <c r="AU26" s="657"/>
      <c r="AV26" s="145"/>
      <c r="AW26" s="656" t="s">
        <v>17</v>
      </c>
      <c r="AX26" s="657"/>
      <c r="AY26" s="147"/>
      <c r="AZ26" s="656" t="s">
        <v>17</v>
      </c>
      <c r="BA26" s="657"/>
      <c r="BB26" s="82">
        <v>0</v>
      </c>
      <c r="BC26" s="656" t="s">
        <v>17</v>
      </c>
      <c r="BD26" s="658"/>
    </row>
    <row r="27" spans="1:56" ht="15" customHeight="1">
      <c r="A27" s="96"/>
      <c r="B27" s="705" t="s">
        <v>51</v>
      </c>
      <c r="C27" s="706"/>
      <c r="D27" s="707"/>
      <c r="E27" s="662">
        <f t="shared" si="3"/>
        <v>0</v>
      </c>
      <c r="F27" s="656"/>
      <c r="G27" s="656"/>
      <c r="H27" s="72" t="s">
        <v>17</v>
      </c>
      <c r="J27" s="96"/>
      <c r="K27" s="705" t="s">
        <v>51</v>
      </c>
      <c r="L27" s="706"/>
      <c r="M27" s="707"/>
      <c r="N27" s="662">
        <f t="shared" si="4"/>
        <v>0</v>
      </c>
      <c r="O27" s="656"/>
      <c r="P27" s="72" t="s">
        <v>30</v>
      </c>
      <c r="Q27" s="662">
        <f t="shared" si="0"/>
        <v>0</v>
      </c>
      <c r="R27" s="656"/>
      <c r="S27" s="72" t="s">
        <v>30</v>
      </c>
      <c r="T27" s="662">
        <f t="shared" si="1"/>
        <v>0</v>
      </c>
      <c r="U27" s="656"/>
      <c r="V27" s="72" t="s">
        <v>30</v>
      </c>
      <c r="W27" s="662">
        <f t="shared" si="2"/>
        <v>0</v>
      </c>
      <c r="X27" s="656"/>
      <c r="Y27" s="72" t="s">
        <v>30</v>
      </c>
      <c r="Z27" s="662"/>
      <c r="AA27" s="656"/>
      <c r="AB27" s="72" t="s">
        <v>30</v>
      </c>
      <c r="AC27" s="662"/>
      <c r="AD27" s="656"/>
      <c r="AE27" s="72" t="s">
        <v>30</v>
      </c>
      <c r="AI27" s="96"/>
      <c r="AJ27" s="697" t="s">
        <v>51</v>
      </c>
      <c r="AK27" s="698"/>
      <c r="AL27" s="699"/>
      <c r="AM27" s="145"/>
      <c r="AN27" s="656" t="s">
        <v>17</v>
      </c>
      <c r="AO27" s="657"/>
      <c r="AP27" s="145"/>
      <c r="AQ27" s="656" t="s">
        <v>17</v>
      </c>
      <c r="AR27" s="657"/>
      <c r="AS27" s="146"/>
      <c r="AT27" s="656" t="s">
        <v>17</v>
      </c>
      <c r="AU27" s="657"/>
      <c r="AV27" s="145"/>
      <c r="AW27" s="656" t="s">
        <v>17</v>
      </c>
      <c r="AX27" s="657"/>
      <c r="AY27" s="147"/>
      <c r="AZ27" s="656" t="s">
        <v>17</v>
      </c>
      <c r="BA27" s="657"/>
      <c r="BB27" s="82">
        <v>0</v>
      </c>
      <c r="BC27" s="656" t="s">
        <v>17</v>
      </c>
      <c r="BD27" s="658"/>
    </row>
    <row r="28" spans="1:56" ht="15" customHeight="1">
      <c r="A28" s="96"/>
      <c r="B28" s="697" t="s">
        <v>52</v>
      </c>
      <c r="C28" s="698"/>
      <c r="D28" s="699"/>
      <c r="E28" s="662">
        <f t="shared" si="3"/>
        <v>0</v>
      </c>
      <c r="F28" s="656"/>
      <c r="G28" s="656"/>
      <c r="H28" s="72" t="s">
        <v>17</v>
      </c>
      <c r="J28" s="96"/>
      <c r="K28" s="697" t="s">
        <v>52</v>
      </c>
      <c r="L28" s="698"/>
      <c r="M28" s="699"/>
      <c r="N28" s="662">
        <f t="shared" si="4"/>
        <v>0</v>
      </c>
      <c r="O28" s="656"/>
      <c r="P28" s="72" t="s">
        <v>30</v>
      </c>
      <c r="Q28" s="662">
        <f t="shared" si="0"/>
        <v>0</v>
      </c>
      <c r="R28" s="656"/>
      <c r="S28" s="72" t="s">
        <v>30</v>
      </c>
      <c r="T28" s="662">
        <f t="shared" si="1"/>
        <v>0</v>
      </c>
      <c r="U28" s="656"/>
      <c r="V28" s="72" t="s">
        <v>30</v>
      </c>
      <c r="W28" s="662">
        <f t="shared" si="2"/>
        <v>0</v>
      </c>
      <c r="X28" s="656"/>
      <c r="Y28" s="72" t="s">
        <v>30</v>
      </c>
      <c r="Z28" s="662"/>
      <c r="AA28" s="656"/>
      <c r="AB28" s="72" t="s">
        <v>30</v>
      </c>
      <c r="AC28" s="662"/>
      <c r="AD28" s="656"/>
      <c r="AE28" s="72" t="s">
        <v>30</v>
      </c>
      <c r="AI28" s="96"/>
      <c r="AJ28" s="697" t="s">
        <v>52</v>
      </c>
      <c r="AK28" s="698"/>
      <c r="AL28" s="699"/>
      <c r="AM28" s="145"/>
      <c r="AN28" s="656" t="s">
        <v>17</v>
      </c>
      <c r="AO28" s="657"/>
      <c r="AP28" s="146"/>
      <c r="AQ28" s="656" t="s">
        <v>17</v>
      </c>
      <c r="AR28" s="657"/>
      <c r="AS28" s="146"/>
      <c r="AT28" s="656" t="s">
        <v>17</v>
      </c>
      <c r="AU28" s="657"/>
      <c r="AV28" s="145"/>
      <c r="AW28" s="656" t="s">
        <v>17</v>
      </c>
      <c r="AX28" s="657"/>
      <c r="AY28" s="147"/>
      <c r="AZ28" s="656" t="s">
        <v>17</v>
      </c>
      <c r="BA28" s="657"/>
      <c r="BB28" s="82">
        <v>0</v>
      </c>
      <c r="BC28" s="656" t="s">
        <v>17</v>
      </c>
      <c r="BD28" s="658"/>
    </row>
    <row r="29" spans="1:56" ht="15" customHeight="1">
      <c r="A29" s="96"/>
      <c r="B29" s="697" t="s">
        <v>53</v>
      </c>
      <c r="C29" s="698"/>
      <c r="D29" s="699"/>
      <c r="E29" s="662"/>
      <c r="F29" s="656"/>
      <c r="G29" s="656"/>
      <c r="H29" s="72" t="s">
        <v>17</v>
      </c>
      <c r="J29" s="96"/>
      <c r="K29" s="697" t="s">
        <v>53</v>
      </c>
      <c r="L29" s="698"/>
      <c r="M29" s="699"/>
      <c r="N29" s="662">
        <v>0</v>
      </c>
      <c r="O29" s="656"/>
      <c r="P29" s="72" t="s">
        <v>30</v>
      </c>
      <c r="Q29" s="662">
        <f t="shared" si="0"/>
        <v>0</v>
      </c>
      <c r="R29" s="656"/>
      <c r="S29" s="72" t="s">
        <v>30</v>
      </c>
      <c r="T29" s="662">
        <v>0</v>
      </c>
      <c r="U29" s="656"/>
      <c r="V29" s="72" t="s">
        <v>30</v>
      </c>
      <c r="W29" s="662">
        <v>0</v>
      </c>
      <c r="X29" s="656"/>
      <c r="Y29" s="72" t="s">
        <v>30</v>
      </c>
      <c r="Z29" s="662"/>
      <c r="AA29" s="656"/>
      <c r="AB29" s="72" t="s">
        <v>30</v>
      </c>
      <c r="AC29" s="662"/>
      <c r="AD29" s="656"/>
      <c r="AE29" s="72" t="s">
        <v>30</v>
      </c>
      <c r="AI29" s="96"/>
      <c r="AJ29" s="697" t="s">
        <v>53</v>
      </c>
      <c r="AK29" s="698"/>
      <c r="AL29" s="699"/>
      <c r="AM29" s="145"/>
      <c r="AN29" s="656" t="s">
        <v>17</v>
      </c>
      <c r="AO29" s="657"/>
      <c r="AP29" s="146"/>
      <c r="AQ29" s="656" t="s">
        <v>17</v>
      </c>
      <c r="AR29" s="657"/>
      <c r="AS29" s="146"/>
      <c r="AT29" s="656" t="s">
        <v>17</v>
      </c>
      <c r="AU29" s="657"/>
      <c r="AV29" s="145"/>
      <c r="AW29" s="656" t="s">
        <v>17</v>
      </c>
      <c r="AX29" s="657"/>
      <c r="AY29" s="147"/>
      <c r="AZ29" s="656" t="s">
        <v>17</v>
      </c>
      <c r="BA29" s="657"/>
      <c r="BB29" s="82">
        <v>0</v>
      </c>
      <c r="BC29" s="656" t="s">
        <v>17</v>
      </c>
      <c r="BD29" s="658"/>
    </row>
    <row r="30" spans="1:56" ht="15" customHeight="1">
      <c r="A30" s="96"/>
      <c r="B30" s="697" t="s">
        <v>54</v>
      </c>
      <c r="C30" s="698"/>
      <c r="D30" s="699"/>
      <c r="E30" s="662">
        <f t="shared" si="3"/>
        <v>0</v>
      </c>
      <c r="F30" s="656"/>
      <c r="G30" s="656"/>
      <c r="H30" s="72" t="s">
        <v>17</v>
      </c>
      <c r="J30" s="96"/>
      <c r="K30" s="697" t="s">
        <v>54</v>
      </c>
      <c r="L30" s="698"/>
      <c r="M30" s="699"/>
      <c r="N30" s="662">
        <f t="shared" si="4"/>
        <v>0</v>
      </c>
      <c r="O30" s="656"/>
      <c r="P30" s="72" t="s">
        <v>30</v>
      </c>
      <c r="Q30" s="662">
        <f t="shared" si="0"/>
        <v>0</v>
      </c>
      <c r="R30" s="656"/>
      <c r="S30" s="72" t="s">
        <v>30</v>
      </c>
      <c r="T30" s="662">
        <f t="shared" si="1"/>
        <v>0</v>
      </c>
      <c r="U30" s="656"/>
      <c r="V30" s="72" t="s">
        <v>30</v>
      </c>
      <c r="W30" s="662">
        <f t="shared" si="2"/>
        <v>0</v>
      </c>
      <c r="X30" s="656"/>
      <c r="Y30" s="72" t="s">
        <v>30</v>
      </c>
      <c r="Z30" s="662"/>
      <c r="AA30" s="656"/>
      <c r="AB30" s="72" t="s">
        <v>30</v>
      </c>
      <c r="AC30" s="662"/>
      <c r="AD30" s="656"/>
      <c r="AE30" s="72" t="s">
        <v>30</v>
      </c>
      <c r="AI30" s="96"/>
      <c r="AJ30" s="697" t="s">
        <v>54</v>
      </c>
      <c r="AK30" s="698"/>
      <c r="AL30" s="699"/>
      <c r="AM30" s="145">
        <f>SUM(AM31:AM33)</f>
        <v>0</v>
      </c>
      <c r="AN30" s="656" t="s">
        <v>17</v>
      </c>
      <c r="AO30" s="657"/>
      <c r="AP30" s="146"/>
      <c r="AQ30" s="656" t="s">
        <v>17</v>
      </c>
      <c r="AR30" s="657"/>
      <c r="AS30" s="146"/>
      <c r="AT30" s="656" t="s">
        <v>17</v>
      </c>
      <c r="AU30" s="657"/>
      <c r="AV30" s="145"/>
      <c r="AW30" s="656" t="s">
        <v>17</v>
      </c>
      <c r="AX30" s="657"/>
      <c r="AY30" s="147">
        <f>SUM(AY31:AY33)</f>
        <v>0</v>
      </c>
      <c r="AZ30" s="656" t="s">
        <v>17</v>
      </c>
      <c r="BA30" s="657"/>
      <c r="BB30" s="82">
        <v>0</v>
      </c>
      <c r="BC30" s="656" t="s">
        <v>17</v>
      </c>
      <c r="BD30" s="658"/>
    </row>
    <row r="31" spans="1:56" ht="15" customHeight="1">
      <c r="A31" s="708" t="s">
        <v>55</v>
      </c>
      <c r="B31" s="697" t="s">
        <v>56</v>
      </c>
      <c r="C31" s="700"/>
      <c r="D31" s="701"/>
      <c r="E31" s="662">
        <f>SUM(N31:AD31)</f>
        <v>0</v>
      </c>
      <c r="F31" s="656"/>
      <c r="G31" s="656"/>
      <c r="H31" s="72" t="s">
        <v>17</v>
      </c>
      <c r="J31" s="708" t="s">
        <v>55</v>
      </c>
      <c r="K31" s="697" t="s">
        <v>56</v>
      </c>
      <c r="L31" s="700"/>
      <c r="M31" s="701"/>
      <c r="N31" s="662">
        <f>ROUNDDOWN($N$7*0.1*AM31,0)</f>
        <v>0</v>
      </c>
      <c r="O31" s="656"/>
      <c r="P31" s="72" t="s">
        <v>30</v>
      </c>
      <c r="Q31" s="662">
        <f t="shared" si="0"/>
        <v>0</v>
      </c>
      <c r="R31" s="656"/>
      <c r="S31" s="72" t="s">
        <v>30</v>
      </c>
      <c r="T31" s="662">
        <f t="shared" si="1"/>
        <v>0</v>
      </c>
      <c r="U31" s="656"/>
      <c r="V31" s="72" t="s">
        <v>30</v>
      </c>
      <c r="W31" s="662">
        <f t="shared" si="2"/>
        <v>0</v>
      </c>
      <c r="X31" s="656"/>
      <c r="Y31" s="72" t="s">
        <v>30</v>
      </c>
      <c r="Z31" s="662"/>
      <c r="AA31" s="656"/>
      <c r="AB31" s="72" t="s">
        <v>30</v>
      </c>
      <c r="AC31" s="662"/>
      <c r="AD31" s="656"/>
      <c r="AE31" s="72" t="s">
        <v>30</v>
      </c>
      <c r="AI31" s="708" t="s">
        <v>55</v>
      </c>
      <c r="AJ31" s="697" t="s">
        <v>56</v>
      </c>
      <c r="AK31" s="700"/>
      <c r="AL31" s="701"/>
      <c r="AM31" s="145">
        <v>0</v>
      </c>
      <c r="AN31" s="656" t="s">
        <v>17</v>
      </c>
      <c r="AO31" s="657"/>
      <c r="AP31" s="146"/>
      <c r="AQ31" s="656" t="s">
        <v>17</v>
      </c>
      <c r="AR31" s="657"/>
      <c r="AS31" s="146"/>
      <c r="AT31" s="656" t="s">
        <v>17</v>
      </c>
      <c r="AU31" s="657"/>
      <c r="AV31" s="145"/>
      <c r="AW31" s="656" t="s">
        <v>17</v>
      </c>
      <c r="AX31" s="657"/>
      <c r="AY31" s="147"/>
      <c r="AZ31" s="656" t="s">
        <v>17</v>
      </c>
      <c r="BA31" s="657"/>
      <c r="BB31" s="82">
        <v>0</v>
      </c>
      <c r="BC31" s="656" t="s">
        <v>17</v>
      </c>
      <c r="BD31" s="658"/>
    </row>
    <row r="32" spans="1:56" ht="15" customHeight="1">
      <c r="A32" s="709"/>
      <c r="B32" s="697" t="s">
        <v>57</v>
      </c>
      <c r="C32" s="700"/>
      <c r="D32" s="701"/>
      <c r="E32" s="662">
        <f>SUM(N32:AD32)</f>
        <v>0</v>
      </c>
      <c r="F32" s="656"/>
      <c r="G32" s="656"/>
      <c r="H32" s="72" t="s">
        <v>17</v>
      </c>
      <c r="J32" s="709"/>
      <c r="K32" s="697" t="s">
        <v>57</v>
      </c>
      <c r="L32" s="700"/>
      <c r="M32" s="701"/>
      <c r="N32" s="662">
        <f>ROUNDDOWN($N$7*0.1*AM32,0)</f>
        <v>0</v>
      </c>
      <c r="O32" s="656"/>
      <c r="P32" s="72" t="s">
        <v>30</v>
      </c>
      <c r="Q32" s="662">
        <f t="shared" si="0"/>
        <v>0</v>
      </c>
      <c r="R32" s="656"/>
      <c r="S32" s="72" t="s">
        <v>30</v>
      </c>
      <c r="T32" s="662">
        <f t="shared" si="1"/>
        <v>0</v>
      </c>
      <c r="U32" s="656"/>
      <c r="V32" s="72" t="s">
        <v>30</v>
      </c>
      <c r="W32" s="662">
        <f t="shared" si="2"/>
        <v>0</v>
      </c>
      <c r="X32" s="656"/>
      <c r="Y32" s="72" t="s">
        <v>30</v>
      </c>
      <c r="Z32" s="662"/>
      <c r="AA32" s="656"/>
      <c r="AB32" s="72" t="s">
        <v>30</v>
      </c>
      <c r="AC32" s="662"/>
      <c r="AD32" s="656"/>
      <c r="AE32" s="72" t="s">
        <v>30</v>
      </c>
      <c r="AI32" s="709"/>
      <c r="AJ32" s="697" t="s">
        <v>57</v>
      </c>
      <c r="AK32" s="700"/>
      <c r="AL32" s="701"/>
      <c r="AM32" s="145">
        <v>0</v>
      </c>
      <c r="AN32" s="656" t="s">
        <v>17</v>
      </c>
      <c r="AO32" s="657"/>
      <c r="AP32" s="146"/>
      <c r="AQ32" s="656" t="s">
        <v>17</v>
      </c>
      <c r="AR32" s="657"/>
      <c r="AS32" s="146"/>
      <c r="AT32" s="656" t="s">
        <v>17</v>
      </c>
      <c r="AU32" s="657"/>
      <c r="AV32" s="145"/>
      <c r="AW32" s="656" t="s">
        <v>17</v>
      </c>
      <c r="AX32" s="657"/>
      <c r="AY32" s="147"/>
      <c r="AZ32" s="656" t="s">
        <v>17</v>
      </c>
      <c r="BA32" s="657"/>
      <c r="BB32" s="82">
        <v>0</v>
      </c>
      <c r="BC32" s="656" t="s">
        <v>17</v>
      </c>
      <c r="BD32" s="658"/>
    </row>
    <row r="33" spans="1:56" ht="15" customHeight="1">
      <c r="A33" s="710"/>
      <c r="B33" s="697" t="s">
        <v>58</v>
      </c>
      <c r="C33" s="700"/>
      <c r="D33" s="701"/>
      <c r="E33" s="673">
        <f>SUM(N33:AD33)</f>
        <v>0</v>
      </c>
      <c r="F33" s="669"/>
      <c r="G33" s="669"/>
      <c r="H33" s="97" t="s">
        <v>17</v>
      </c>
      <c r="J33" s="710"/>
      <c r="K33" s="697" t="s">
        <v>58</v>
      </c>
      <c r="L33" s="700"/>
      <c r="M33" s="701"/>
      <c r="N33" s="662">
        <f>ROUNDDOWN($N$7*0.1*AM33,0)</f>
        <v>0</v>
      </c>
      <c r="O33" s="656"/>
      <c r="P33" s="72" t="s">
        <v>30</v>
      </c>
      <c r="Q33" s="662">
        <f t="shared" si="0"/>
        <v>0</v>
      </c>
      <c r="R33" s="656"/>
      <c r="S33" s="72" t="s">
        <v>30</v>
      </c>
      <c r="T33" s="662">
        <f t="shared" si="1"/>
        <v>0</v>
      </c>
      <c r="U33" s="656"/>
      <c r="V33" s="72" t="s">
        <v>30</v>
      </c>
      <c r="W33" s="662">
        <f t="shared" si="2"/>
        <v>0</v>
      </c>
      <c r="X33" s="656"/>
      <c r="Y33" s="72" t="s">
        <v>30</v>
      </c>
      <c r="Z33" s="662">
        <f>ROUNDDOWN($Z$7*0.1*AY33,0)</f>
        <v>0</v>
      </c>
      <c r="AA33" s="656"/>
      <c r="AB33" s="72" t="s">
        <v>30</v>
      </c>
      <c r="AC33" s="662"/>
      <c r="AD33" s="656"/>
      <c r="AE33" s="72" t="s">
        <v>30</v>
      </c>
      <c r="AI33" s="710"/>
      <c r="AJ33" s="697" t="s">
        <v>58</v>
      </c>
      <c r="AK33" s="700"/>
      <c r="AL33" s="701"/>
      <c r="AM33" s="145">
        <v>0</v>
      </c>
      <c r="AN33" s="656" t="s">
        <v>17</v>
      </c>
      <c r="AO33" s="657"/>
      <c r="AP33" s="146"/>
      <c r="AQ33" s="656" t="s">
        <v>17</v>
      </c>
      <c r="AR33" s="657"/>
      <c r="AS33" s="146"/>
      <c r="AT33" s="656" t="s">
        <v>17</v>
      </c>
      <c r="AU33" s="657"/>
      <c r="AV33" s="145"/>
      <c r="AW33" s="656" t="s">
        <v>17</v>
      </c>
      <c r="AX33" s="657"/>
      <c r="AY33" s="147"/>
      <c r="AZ33" s="656" t="s">
        <v>17</v>
      </c>
      <c r="BA33" s="657"/>
      <c r="BB33" s="82">
        <v>0</v>
      </c>
      <c r="BC33" s="656" t="s">
        <v>17</v>
      </c>
      <c r="BD33" s="658"/>
    </row>
    <row r="34" spans="1:56" ht="15" customHeight="1" thickBot="1">
      <c r="A34" s="725" t="s">
        <v>59</v>
      </c>
      <c r="B34" s="722"/>
      <c r="C34" s="722"/>
      <c r="D34" s="723"/>
      <c r="E34" s="679">
        <f>SUM(E17:G30)</f>
        <v>0</v>
      </c>
      <c r="F34" s="671"/>
      <c r="G34" s="671"/>
      <c r="H34" s="98" t="s">
        <v>17</v>
      </c>
      <c r="J34" s="725" t="s">
        <v>59</v>
      </c>
      <c r="K34" s="722"/>
      <c r="L34" s="722"/>
      <c r="M34" s="723"/>
      <c r="N34" s="711">
        <f>SUM(N17:O30)</f>
        <v>0</v>
      </c>
      <c r="O34" s="712"/>
      <c r="P34" s="86" t="s">
        <v>30</v>
      </c>
      <c r="Q34" s="711">
        <f>SUM(Q17:R30)</f>
        <v>0</v>
      </c>
      <c r="R34" s="712"/>
      <c r="S34" s="86" t="s">
        <v>30</v>
      </c>
      <c r="T34" s="711">
        <f>SUM(T17:U30)</f>
        <v>0</v>
      </c>
      <c r="U34" s="712"/>
      <c r="V34" s="86" t="s">
        <v>30</v>
      </c>
      <c r="W34" s="711">
        <f>SUM(W17:X30)</f>
        <v>0</v>
      </c>
      <c r="X34" s="712"/>
      <c r="Y34" s="86" t="s">
        <v>30</v>
      </c>
      <c r="Z34" s="711">
        <f>SUM(Z17:AA30)</f>
        <v>0</v>
      </c>
      <c r="AA34" s="712"/>
      <c r="AB34" s="86" t="s">
        <v>30</v>
      </c>
      <c r="AC34" s="711">
        <f>SUM(AC17:AD30)</f>
        <v>0</v>
      </c>
      <c r="AD34" s="712"/>
      <c r="AE34" s="86" t="s">
        <v>30</v>
      </c>
      <c r="AI34" s="721" t="s">
        <v>59</v>
      </c>
      <c r="AJ34" s="722"/>
      <c r="AK34" s="722"/>
      <c r="AL34" s="723"/>
      <c r="AM34" s="99">
        <f>SUM(AM17:AM30)</f>
        <v>0</v>
      </c>
      <c r="AN34" s="671" t="s">
        <v>17</v>
      </c>
      <c r="AO34" s="672" t="s">
        <v>30</v>
      </c>
      <c r="AP34" s="100">
        <f>SUM(AP17:AP30)</f>
        <v>0</v>
      </c>
      <c r="AQ34" s="671" t="s">
        <v>17</v>
      </c>
      <c r="AR34" s="672" t="s">
        <v>30</v>
      </c>
      <c r="AS34" s="100">
        <f>SUM(AS17:AS30)</f>
        <v>0</v>
      </c>
      <c r="AT34" s="671" t="s">
        <v>17</v>
      </c>
      <c r="AU34" s="672" t="s">
        <v>30</v>
      </c>
      <c r="AV34" s="101">
        <f>SUM(AV17:AV30)</f>
        <v>0</v>
      </c>
      <c r="AW34" s="671" t="s">
        <v>17</v>
      </c>
      <c r="AX34" s="672" t="s">
        <v>30</v>
      </c>
      <c r="AY34" s="87">
        <f>SUM(AY17:AY30)</f>
        <v>0</v>
      </c>
      <c r="AZ34" s="671" t="s">
        <v>17</v>
      </c>
      <c r="BA34" s="672" t="s">
        <v>30</v>
      </c>
      <c r="BB34" s="87">
        <f>SUM(BB17:BB30)</f>
        <v>0</v>
      </c>
      <c r="BC34" s="671" t="s">
        <v>17</v>
      </c>
      <c r="BD34" s="687" t="s">
        <v>30</v>
      </c>
    </row>
    <row r="35" spans="1:56" ht="15" customHeight="1" thickTop="1" thickBot="1">
      <c r="A35" s="713" t="s">
        <v>60</v>
      </c>
      <c r="B35" s="714"/>
      <c r="C35" s="714"/>
      <c r="D35" s="714"/>
      <c r="E35" s="715">
        <f>E13-E34</f>
        <v>0</v>
      </c>
      <c r="F35" s="715"/>
      <c r="G35" s="715"/>
      <c r="H35" s="102" t="s">
        <v>17</v>
      </c>
      <c r="J35" s="716" t="s">
        <v>61</v>
      </c>
      <c r="K35" s="717"/>
      <c r="L35" s="717"/>
      <c r="M35" s="718"/>
      <c r="N35" s="719">
        <f>N13-N34</f>
        <v>0</v>
      </c>
      <c r="O35" s="720"/>
      <c r="P35" s="103" t="s">
        <v>30</v>
      </c>
      <c r="Q35" s="719">
        <f>Q13-Q34</f>
        <v>0</v>
      </c>
      <c r="R35" s="720"/>
      <c r="S35" s="103" t="s">
        <v>30</v>
      </c>
      <c r="T35" s="719">
        <f>T13-T34</f>
        <v>0</v>
      </c>
      <c r="U35" s="720"/>
      <c r="V35" s="103" t="s">
        <v>30</v>
      </c>
      <c r="W35" s="719">
        <f>W13-W34</f>
        <v>0</v>
      </c>
      <c r="X35" s="720"/>
      <c r="Y35" s="103" t="s">
        <v>30</v>
      </c>
      <c r="Z35" s="719">
        <f>Z13-Z34</f>
        <v>0</v>
      </c>
      <c r="AA35" s="720"/>
      <c r="AB35" s="103" t="s">
        <v>30</v>
      </c>
      <c r="AC35" s="719">
        <f>AC13-AC34</f>
        <v>0</v>
      </c>
      <c r="AD35" s="720"/>
      <c r="AE35" s="103" t="s">
        <v>30</v>
      </c>
      <c r="AI35" s="728" t="s">
        <v>61</v>
      </c>
      <c r="AJ35" s="729"/>
      <c r="AK35" s="729"/>
      <c r="AL35" s="730"/>
      <c r="AM35" s="87">
        <f>AM13-AM34</f>
        <v>0</v>
      </c>
      <c r="AN35" s="731" t="s">
        <v>17</v>
      </c>
      <c r="AO35" s="732" t="s">
        <v>17</v>
      </c>
      <c r="AP35" s="104">
        <f>AP13-AP34</f>
        <v>0</v>
      </c>
      <c r="AQ35" s="720" t="s">
        <v>17</v>
      </c>
      <c r="AR35" s="724" t="s">
        <v>17</v>
      </c>
      <c r="AS35" s="104">
        <f>AS13-AS34</f>
        <v>0</v>
      </c>
      <c r="AT35" s="720" t="s">
        <v>17</v>
      </c>
      <c r="AU35" s="724" t="s">
        <v>17</v>
      </c>
      <c r="AV35" s="104">
        <f>AV13-AV34</f>
        <v>0</v>
      </c>
      <c r="AW35" s="671" t="s">
        <v>17</v>
      </c>
      <c r="AX35" s="672" t="s">
        <v>17</v>
      </c>
      <c r="AY35" s="87">
        <f>AY13-AY34</f>
        <v>0</v>
      </c>
      <c r="AZ35" s="671" t="s">
        <v>17</v>
      </c>
      <c r="BA35" s="672" t="s">
        <v>17</v>
      </c>
      <c r="BB35" s="87">
        <f>BB13-BB34</f>
        <v>0</v>
      </c>
      <c r="BC35" s="671" t="s">
        <v>17</v>
      </c>
      <c r="BD35" s="687" t="s">
        <v>17</v>
      </c>
    </row>
    <row r="36" spans="1:56" ht="15" customHeight="1">
      <c r="A36" s="726"/>
      <c r="B36" s="726"/>
      <c r="C36" s="726"/>
      <c r="D36" s="726"/>
      <c r="E36" s="727"/>
      <c r="F36" s="727"/>
      <c r="G36" s="727"/>
      <c r="H36" s="105"/>
      <c r="Q36" s="106"/>
      <c r="R36" s="106"/>
      <c r="T36" s="106"/>
      <c r="U36" s="106"/>
      <c r="W36" s="106"/>
      <c r="X36" s="106"/>
      <c r="AP36" s="106"/>
      <c r="AQ36" s="106"/>
      <c r="AS36" s="106"/>
      <c r="AT36" s="106"/>
      <c r="AV36" s="106"/>
      <c r="AW36" s="106"/>
    </row>
    <row r="37" spans="1:56" ht="15" customHeight="1">
      <c r="AM37" s="107"/>
      <c r="AP37" s="107"/>
      <c r="AS37" s="107"/>
      <c r="AV37" s="107"/>
    </row>
    <row r="38" spans="1:56" ht="15" customHeight="1">
      <c r="J38" s="748" t="s">
        <v>62</v>
      </c>
      <c r="K38" s="748"/>
      <c r="L38" s="748"/>
      <c r="M38" s="748"/>
      <c r="AC38" s="56" t="s">
        <v>63</v>
      </c>
    </row>
    <row r="39" spans="1:56" ht="15" customHeight="1">
      <c r="J39" s="749" t="s">
        <v>64</v>
      </c>
      <c r="K39" s="108"/>
      <c r="L39" s="109"/>
      <c r="M39" s="109"/>
      <c r="N39" s="108"/>
      <c r="O39" s="109"/>
      <c r="P39" s="110"/>
      <c r="Q39" s="109"/>
      <c r="R39" s="109"/>
      <c r="S39" s="111" t="s">
        <v>103</v>
      </c>
      <c r="T39" s="108"/>
      <c r="U39" s="109"/>
      <c r="V39" s="109"/>
      <c r="W39" s="108"/>
      <c r="X39" s="109"/>
      <c r="Y39" s="111" t="s">
        <v>66</v>
      </c>
      <c r="Z39" s="752" t="s">
        <v>67</v>
      </c>
      <c r="AA39" s="753"/>
      <c r="AB39" s="754"/>
      <c r="AC39" s="108"/>
      <c r="AD39" s="109"/>
      <c r="AE39" s="111" t="s">
        <v>68</v>
      </c>
    </row>
    <row r="40" spans="1:56" ht="15" customHeight="1">
      <c r="J40" s="750"/>
      <c r="K40" s="112"/>
      <c r="L40" s="113"/>
      <c r="M40" s="114" t="s">
        <v>68</v>
      </c>
      <c r="N40" s="742" t="s">
        <v>69</v>
      </c>
      <c r="O40" s="743"/>
      <c r="P40" s="744"/>
      <c r="Q40" s="755">
        <f>'労働時間 (現状)'!AE10</f>
        <v>0</v>
      </c>
      <c r="R40" s="756"/>
      <c r="S40" s="757"/>
      <c r="T40" s="742" t="s">
        <v>70</v>
      </c>
      <c r="U40" s="743"/>
      <c r="V40" s="744"/>
      <c r="W40" s="758"/>
      <c r="X40" s="759"/>
      <c r="Y40" s="760"/>
      <c r="Z40" s="113"/>
      <c r="AA40" s="113"/>
      <c r="AB40" s="113"/>
      <c r="AC40" s="733" t="e">
        <f>Q40/W40</f>
        <v>#DIV/0!</v>
      </c>
      <c r="AD40" s="734"/>
      <c r="AE40" s="735"/>
    </row>
    <row r="41" spans="1:56" ht="15" customHeight="1">
      <c r="J41" s="750"/>
      <c r="K41" s="736">
        <f>'労働時間(目標)'!AE9</f>
        <v>0</v>
      </c>
      <c r="L41" s="737"/>
      <c r="M41" s="738"/>
      <c r="N41" s="115"/>
      <c r="O41" s="116"/>
      <c r="P41" s="117"/>
      <c r="Q41" s="116"/>
      <c r="R41" s="116"/>
      <c r="S41" s="117"/>
      <c r="T41" s="115"/>
      <c r="U41" s="116"/>
      <c r="V41" s="116"/>
      <c r="W41" s="115"/>
      <c r="X41" s="116"/>
      <c r="Y41" s="117"/>
      <c r="Z41" s="739" t="s">
        <v>71</v>
      </c>
      <c r="AA41" s="740"/>
      <c r="AB41" s="741"/>
      <c r="AC41" s="115"/>
      <c r="AD41" s="116"/>
      <c r="AE41" s="117"/>
    </row>
    <row r="42" spans="1:56" ht="15" customHeight="1">
      <c r="J42" s="750"/>
      <c r="K42" s="736"/>
      <c r="L42" s="737"/>
      <c r="M42" s="738"/>
      <c r="N42" s="112"/>
      <c r="O42" s="113"/>
      <c r="P42" s="118"/>
      <c r="Q42" s="113"/>
      <c r="R42" s="113"/>
      <c r="S42" s="119" t="s">
        <v>104</v>
      </c>
    </row>
    <row r="43" spans="1:56" ht="15" customHeight="1">
      <c r="J43" s="750"/>
      <c r="K43" s="112"/>
      <c r="L43" s="113"/>
      <c r="M43" s="113"/>
      <c r="N43" s="742" t="s">
        <v>72</v>
      </c>
      <c r="O43" s="743"/>
      <c r="P43" s="744"/>
      <c r="Q43" s="745">
        <f>'労働時間 (現状)'!AE11</f>
        <v>0</v>
      </c>
      <c r="R43" s="746"/>
      <c r="S43" s="747"/>
    </row>
    <row r="44" spans="1:56" ht="15" customHeight="1">
      <c r="J44" s="751"/>
      <c r="K44" s="115"/>
      <c r="L44" s="116"/>
      <c r="M44" s="116"/>
      <c r="N44" s="115"/>
      <c r="O44" s="116"/>
      <c r="P44" s="117"/>
      <c r="Q44" s="116"/>
      <c r="R44" s="116"/>
      <c r="S44" s="117"/>
    </row>
  </sheetData>
  <protectedRanges>
    <protectedRange sqref="AP17:AQ33 BB17:BC33 AY17:AZ33 AS17:AT33 AV17:AW33" name="範囲10"/>
    <protectedRange sqref="AP5:BD10" name="範囲9"/>
    <protectedRange sqref="N7:AE7" name="範囲4"/>
    <protectedRange sqref="AM5:AO10" name="範囲9_2"/>
    <protectedRange sqref="AM17:AN33" name="範囲10_3"/>
    <protectedRange sqref="N5:Y6" name="範囲9_3_1"/>
  </protectedRanges>
  <mergeCells count="502">
    <mergeCell ref="K41:M42"/>
    <mergeCell ref="Z41:AB41"/>
    <mergeCell ref="N43:P43"/>
    <mergeCell ref="Q43:S43"/>
    <mergeCell ref="J38:M38"/>
    <mergeCell ref="J39:J44"/>
    <mergeCell ref="Z39:AB39"/>
    <mergeCell ref="N40:P40"/>
    <mergeCell ref="Q40:S40"/>
    <mergeCell ref="T40:V40"/>
    <mergeCell ref="W40:Y40"/>
    <mergeCell ref="A36:D36"/>
    <mergeCell ref="E36:G36"/>
    <mergeCell ref="W35:X35"/>
    <mergeCell ref="Z35:AA35"/>
    <mergeCell ref="AC35:AD35"/>
    <mergeCell ref="AI35:AL35"/>
    <mergeCell ref="AN35:AO35"/>
    <mergeCell ref="AQ35:AR35"/>
    <mergeCell ref="AC40:AE40"/>
    <mergeCell ref="AT34:AU34"/>
    <mergeCell ref="AW34:AX34"/>
    <mergeCell ref="AZ34:BA34"/>
    <mergeCell ref="BC34:BD34"/>
    <mergeCell ref="A35:D35"/>
    <mergeCell ref="E35:G35"/>
    <mergeCell ref="J35:M35"/>
    <mergeCell ref="N35:O35"/>
    <mergeCell ref="Q35:R35"/>
    <mergeCell ref="T35:U35"/>
    <mergeCell ref="W34:X34"/>
    <mergeCell ref="Z34:AA34"/>
    <mergeCell ref="AC34:AD34"/>
    <mergeCell ref="AI34:AL34"/>
    <mergeCell ref="AN34:AO34"/>
    <mergeCell ref="AQ34:AR34"/>
    <mergeCell ref="AT35:AU35"/>
    <mergeCell ref="AW35:AX35"/>
    <mergeCell ref="AZ35:BA35"/>
    <mergeCell ref="BC35:BD35"/>
    <mergeCell ref="A34:D34"/>
    <mergeCell ref="E34:G34"/>
    <mergeCell ref="J34:M34"/>
    <mergeCell ref="N34:O34"/>
    <mergeCell ref="Q34:R34"/>
    <mergeCell ref="T34:U34"/>
    <mergeCell ref="W33:X33"/>
    <mergeCell ref="Z33:AA33"/>
    <mergeCell ref="AC33:AD33"/>
    <mergeCell ref="Z32:AA32"/>
    <mergeCell ref="AC32:AD32"/>
    <mergeCell ref="AJ32:AL32"/>
    <mergeCell ref="AN32:AO32"/>
    <mergeCell ref="AW33:AX33"/>
    <mergeCell ref="AZ33:BA33"/>
    <mergeCell ref="BC33:BD33"/>
    <mergeCell ref="AJ33:AL33"/>
    <mergeCell ref="AN33:AO33"/>
    <mergeCell ref="AQ33:AR33"/>
    <mergeCell ref="AT31:AU31"/>
    <mergeCell ref="AW31:AX31"/>
    <mergeCell ref="AZ31:BA31"/>
    <mergeCell ref="BC31:BD31"/>
    <mergeCell ref="AJ31:AL31"/>
    <mergeCell ref="AN31:AO31"/>
    <mergeCell ref="AQ31:AR31"/>
    <mergeCell ref="AT32:AU32"/>
    <mergeCell ref="AW32:AX32"/>
    <mergeCell ref="AZ32:BA32"/>
    <mergeCell ref="BC32:BD32"/>
    <mergeCell ref="Z31:AA31"/>
    <mergeCell ref="AC31:AD31"/>
    <mergeCell ref="AI31:AI33"/>
    <mergeCell ref="B33:D33"/>
    <mergeCell ref="E33:G33"/>
    <mergeCell ref="K33:M33"/>
    <mergeCell ref="N33:O33"/>
    <mergeCell ref="AQ32:AR32"/>
    <mergeCell ref="AT33:AU33"/>
    <mergeCell ref="W31:X31"/>
    <mergeCell ref="Q33:R33"/>
    <mergeCell ref="T33:U33"/>
    <mergeCell ref="W32:X32"/>
    <mergeCell ref="B32:D32"/>
    <mergeCell ref="E32:G32"/>
    <mergeCell ref="K32:M32"/>
    <mergeCell ref="N32:O32"/>
    <mergeCell ref="Q32:R32"/>
    <mergeCell ref="T32:U32"/>
    <mergeCell ref="B29:D29"/>
    <mergeCell ref="A31:A33"/>
    <mergeCell ref="B31:D31"/>
    <mergeCell ref="E31:G31"/>
    <mergeCell ref="J31:J33"/>
    <mergeCell ref="K31:M31"/>
    <mergeCell ref="N31:O31"/>
    <mergeCell ref="Q31:R31"/>
    <mergeCell ref="T31:U31"/>
    <mergeCell ref="B30:D30"/>
    <mergeCell ref="E30:G30"/>
    <mergeCell ref="K30:M30"/>
    <mergeCell ref="N30:O30"/>
    <mergeCell ref="Q30:R30"/>
    <mergeCell ref="T30:U30"/>
    <mergeCell ref="AN29:AO29"/>
    <mergeCell ref="AQ29:AR29"/>
    <mergeCell ref="AT29:AU29"/>
    <mergeCell ref="AW29:AX29"/>
    <mergeCell ref="AZ29:BA29"/>
    <mergeCell ref="BC30:BD30"/>
    <mergeCell ref="AJ30:AL30"/>
    <mergeCell ref="AN30:AO30"/>
    <mergeCell ref="AQ30:AR30"/>
    <mergeCell ref="AT30:AU30"/>
    <mergeCell ref="AW30:AX30"/>
    <mergeCell ref="AZ30:BA30"/>
    <mergeCell ref="BC29:BD29"/>
    <mergeCell ref="AJ29:AL29"/>
    <mergeCell ref="W30:X30"/>
    <mergeCell ref="Z30:AA30"/>
    <mergeCell ref="AC30:AD30"/>
    <mergeCell ref="E29:G29"/>
    <mergeCell ref="K29:M29"/>
    <mergeCell ref="N29:O29"/>
    <mergeCell ref="Q29:R29"/>
    <mergeCell ref="T29:U29"/>
    <mergeCell ref="W29:X29"/>
    <mergeCell ref="Z29:AA29"/>
    <mergeCell ref="AC29:AD29"/>
    <mergeCell ref="BC27:BD27"/>
    <mergeCell ref="AJ27:AL27"/>
    <mergeCell ref="AN27:AO27"/>
    <mergeCell ref="AQ27:AR27"/>
    <mergeCell ref="AT27:AU27"/>
    <mergeCell ref="AW27:AX27"/>
    <mergeCell ref="AZ27:BA27"/>
    <mergeCell ref="BC28:BD28"/>
    <mergeCell ref="AJ28:AL28"/>
    <mergeCell ref="AN28:AO28"/>
    <mergeCell ref="AQ28:AR28"/>
    <mergeCell ref="AT28:AU28"/>
    <mergeCell ref="AW28:AX28"/>
    <mergeCell ref="AZ28:BA28"/>
    <mergeCell ref="B28:D28"/>
    <mergeCell ref="E28:G28"/>
    <mergeCell ref="K28:M28"/>
    <mergeCell ref="N28:O28"/>
    <mergeCell ref="Q28:R28"/>
    <mergeCell ref="T28:U28"/>
    <mergeCell ref="W28:X28"/>
    <mergeCell ref="Z28:AA28"/>
    <mergeCell ref="AC28:AD28"/>
    <mergeCell ref="B27:D27"/>
    <mergeCell ref="E27:G27"/>
    <mergeCell ref="K27:M27"/>
    <mergeCell ref="N27:O27"/>
    <mergeCell ref="Q27:R27"/>
    <mergeCell ref="T27:U27"/>
    <mergeCell ref="W27:X27"/>
    <mergeCell ref="Z27:AA27"/>
    <mergeCell ref="AC27:AD27"/>
    <mergeCell ref="BC25:BD25"/>
    <mergeCell ref="B26:D26"/>
    <mergeCell ref="E26:G26"/>
    <mergeCell ref="K26:M26"/>
    <mergeCell ref="N26:O26"/>
    <mergeCell ref="Q26:R26"/>
    <mergeCell ref="T26:U26"/>
    <mergeCell ref="W26:X26"/>
    <mergeCell ref="Z26:AA26"/>
    <mergeCell ref="AC26:AD26"/>
    <mergeCell ref="AJ25:AL25"/>
    <mergeCell ref="AN25:AO25"/>
    <mergeCell ref="AQ25:AR25"/>
    <mergeCell ref="AT25:AU25"/>
    <mergeCell ref="AW25:AX25"/>
    <mergeCell ref="AZ25:BA25"/>
    <mergeCell ref="BC26:BD26"/>
    <mergeCell ref="AJ26:AL26"/>
    <mergeCell ref="AN26:AO26"/>
    <mergeCell ref="AQ26:AR26"/>
    <mergeCell ref="AT26:AU26"/>
    <mergeCell ref="AW26:AX26"/>
    <mergeCell ref="AZ26:BA26"/>
    <mergeCell ref="Z25:AA25"/>
    <mergeCell ref="AC25:AD25"/>
    <mergeCell ref="AJ24:AL24"/>
    <mergeCell ref="AN24:AO24"/>
    <mergeCell ref="AQ24:AR24"/>
    <mergeCell ref="AT24:AU24"/>
    <mergeCell ref="AW24:AX24"/>
    <mergeCell ref="AZ24:BA24"/>
    <mergeCell ref="Q24:R24"/>
    <mergeCell ref="T24:U24"/>
    <mergeCell ref="W24:X24"/>
    <mergeCell ref="Z24:AA24"/>
    <mergeCell ref="AC24:AD24"/>
    <mergeCell ref="AI24:AI26"/>
    <mergeCell ref="AT23:AU23"/>
    <mergeCell ref="AW23:AX23"/>
    <mergeCell ref="AZ23:BA23"/>
    <mergeCell ref="BC23:BD23"/>
    <mergeCell ref="A24:A26"/>
    <mergeCell ref="B24:D24"/>
    <mergeCell ref="E24:G24"/>
    <mergeCell ref="J24:J26"/>
    <mergeCell ref="K24:M24"/>
    <mergeCell ref="N24:O24"/>
    <mergeCell ref="W23:X23"/>
    <mergeCell ref="Z23:AA23"/>
    <mergeCell ref="AC23:AD23"/>
    <mergeCell ref="AJ23:AL23"/>
    <mergeCell ref="AN23:AO23"/>
    <mergeCell ref="AQ23:AR23"/>
    <mergeCell ref="BC24:BD24"/>
    <mergeCell ref="B25:D25"/>
    <mergeCell ref="E25:G25"/>
    <mergeCell ref="K25:M25"/>
    <mergeCell ref="N25:O25"/>
    <mergeCell ref="Q25:R25"/>
    <mergeCell ref="T25:U25"/>
    <mergeCell ref="W25:X25"/>
    <mergeCell ref="B23:D23"/>
    <mergeCell ref="E23:G23"/>
    <mergeCell ref="K23:M23"/>
    <mergeCell ref="N23:O23"/>
    <mergeCell ref="Q23:R23"/>
    <mergeCell ref="T23:U23"/>
    <mergeCell ref="W22:X22"/>
    <mergeCell ref="Z22:AA22"/>
    <mergeCell ref="AC22:AD22"/>
    <mergeCell ref="AW21:AX21"/>
    <mergeCell ref="AZ21:BA21"/>
    <mergeCell ref="BC21:BD21"/>
    <mergeCell ref="B22:D22"/>
    <mergeCell ref="E22:G22"/>
    <mergeCell ref="K22:M22"/>
    <mergeCell ref="N22:O22"/>
    <mergeCell ref="Q22:R22"/>
    <mergeCell ref="T22:U22"/>
    <mergeCell ref="W21:X21"/>
    <mergeCell ref="Z21:AA21"/>
    <mergeCell ref="AC21:AD21"/>
    <mergeCell ref="AJ21:AL21"/>
    <mergeCell ref="AN21:AO21"/>
    <mergeCell ref="AQ21:AR21"/>
    <mergeCell ref="AT22:AU22"/>
    <mergeCell ref="AW22:AX22"/>
    <mergeCell ref="AZ22:BA22"/>
    <mergeCell ref="BC22:BD22"/>
    <mergeCell ref="AJ22:AL22"/>
    <mergeCell ref="AN22:AO22"/>
    <mergeCell ref="AQ22:AR22"/>
    <mergeCell ref="B21:D21"/>
    <mergeCell ref="E21:G21"/>
    <mergeCell ref="K21:M21"/>
    <mergeCell ref="N21:O21"/>
    <mergeCell ref="Q21:R21"/>
    <mergeCell ref="T21:U21"/>
    <mergeCell ref="W20:X20"/>
    <mergeCell ref="Z20:AA20"/>
    <mergeCell ref="AC20:AD20"/>
    <mergeCell ref="AT19:AU19"/>
    <mergeCell ref="K19:M19"/>
    <mergeCell ref="N19:O19"/>
    <mergeCell ref="Q19:R19"/>
    <mergeCell ref="T19:U19"/>
    <mergeCell ref="AT21:AU21"/>
    <mergeCell ref="AW19:AX19"/>
    <mergeCell ref="AZ19:BA19"/>
    <mergeCell ref="BC19:BD19"/>
    <mergeCell ref="B20:D20"/>
    <mergeCell ref="E20:G20"/>
    <mergeCell ref="K20:M20"/>
    <mergeCell ref="N20:O20"/>
    <mergeCell ref="Q20:R20"/>
    <mergeCell ref="T20:U20"/>
    <mergeCell ref="W19:X19"/>
    <mergeCell ref="Z19:AA19"/>
    <mergeCell ref="AC19:AD19"/>
    <mergeCell ref="AJ19:AL19"/>
    <mergeCell ref="AN19:AO19"/>
    <mergeCell ref="AQ19:AR19"/>
    <mergeCell ref="AT20:AU20"/>
    <mergeCell ref="AW20:AX20"/>
    <mergeCell ref="AZ20:BA20"/>
    <mergeCell ref="BC20:BD20"/>
    <mergeCell ref="AJ20:AL20"/>
    <mergeCell ref="AN20:AO20"/>
    <mergeCell ref="AQ20:AR20"/>
    <mergeCell ref="B19:D19"/>
    <mergeCell ref="E19:G19"/>
    <mergeCell ref="AT17:AU17"/>
    <mergeCell ref="AW17:AX17"/>
    <mergeCell ref="AZ17:BA17"/>
    <mergeCell ref="BC17:BD17"/>
    <mergeCell ref="B18:D18"/>
    <mergeCell ref="E18:G18"/>
    <mergeCell ref="K18:M18"/>
    <mergeCell ref="N18:O18"/>
    <mergeCell ref="Q18:R18"/>
    <mergeCell ref="T18:U18"/>
    <mergeCell ref="W17:X17"/>
    <mergeCell ref="Z17:AA17"/>
    <mergeCell ref="AC17:AD17"/>
    <mergeCell ref="AJ17:AL17"/>
    <mergeCell ref="AN17:AO17"/>
    <mergeCell ref="AQ17:AR17"/>
    <mergeCell ref="AT18:AU18"/>
    <mergeCell ref="AW18:AX18"/>
    <mergeCell ref="AZ18:BA18"/>
    <mergeCell ref="BC18:BD18"/>
    <mergeCell ref="AJ18:AL18"/>
    <mergeCell ref="AN18:AO18"/>
    <mergeCell ref="AQ18:AR18"/>
    <mergeCell ref="B17:D17"/>
    <mergeCell ref="E17:G17"/>
    <mergeCell ref="K17:M17"/>
    <mergeCell ref="N17:O17"/>
    <mergeCell ref="Q17:R17"/>
    <mergeCell ref="T17:U17"/>
    <mergeCell ref="W16:Y16"/>
    <mergeCell ref="Z16:AB16"/>
    <mergeCell ref="AC16:AE16"/>
    <mergeCell ref="W18:X18"/>
    <mergeCell ref="Z18:AA18"/>
    <mergeCell ref="AC18:AD18"/>
    <mergeCell ref="AS15:AU15"/>
    <mergeCell ref="AV15:AX15"/>
    <mergeCell ref="AY15:BA15"/>
    <mergeCell ref="BB15:BD15"/>
    <mergeCell ref="B16:D16"/>
    <mergeCell ref="E16:H16"/>
    <mergeCell ref="K16:M16"/>
    <mergeCell ref="N16:P16"/>
    <mergeCell ref="Q16:S16"/>
    <mergeCell ref="T16:V16"/>
    <mergeCell ref="AS16:AU16"/>
    <mergeCell ref="AV16:AX16"/>
    <mergeCell ref="AY16:BA16"/>
    <mergeCell ref="BB16:BD16"/>
    <mergeCell ref="AJ16:AL16"/>
    <mergeCell ref="AM16:AO16"/>
    <mergeCell ref="AP16:AR16"/>
    <mergeCell ref="A15:H15"/>
    <mergeCell ref="N15:P15"/>
    <mergeCell ref="Q15:S15"/>
    <mergeCell ref="T15:V15"/>
    <mergeCell ref="W15:Y15"/>
    <mergeCell ref="Z15:AB15"/>
    <mergeCell ref="AC15:AE15"/>
    <mergeCell ref="AM15:AO15"/>
    <mergeCell ref="AP15:AR15"/>
    <mergeCell ref="BC12:BD12"/>
    <mergeCell ref="A13:D13"/>
    <mergeCell ref="E13:G13"/>
    <mergeCell ref="J13:M13"/>
    <mergeCell ref="N13:O13"/>
    <mergeCell ref="Q13:R13"/>
    <mergeCell ref="T13:U13"/>
    <mergeCell ref="W13:X13"/>
    <mergeCell ref="Z13:AA13"/>
    <mergeCell ref="AC13:AD13"/>
    <mergeCell ref="AC12:AD12"/>
    <mergeCell ref="AN12:AO12"/>
    <mergeCell ref="AQ12:AR12"/>
    <mergeCell ref="AT12:AU12"/>
    <mergeCell ref="AW12:AX12"/>
    <mergeCell ref="AZ12:BA12"/>
    <mergeCell ref="BC13:BD13"/>
    <mergeCell ref="AI13:AL13"/>
    <mergeCell ref="AN13:AO13"/>
    <mergeCell ref="AQ13:AR13"/>
    <mergeCell ref="AT13:AU13"/>
    <mergeCell ref="AW13:AX13"/>
    <mergeCell ref="AZ13:BA13"/>
    <mergeCell ref="B12:D12"/>
    <mergeCell ref="E12:G12"/>
    <mergeCell ref="N12:O12"/>
    <mergeCell ref="Q12:R12"/>
    <mergeCell ref="T12:U12"/>
    <mergeCell ref="W12:X12"/>
    <mergeCell ref="Z12:AA12"/>
    <mergeCell ref="Z11:AA11"/>
    <mergeCell ref="AC11:AD11"/>
    <mergeCell ref="AZ10:BA10"/>
    <mergeCell ref="BC10:BD10"/>
    <mergeCell ref="B11:D11"/>
    <mergeCell ref="E11:G11"/>
    <mergeCell ref="K11:M11"/>
    <mergeCell ref="N11:O11"/>
    <mergeCell ref="Q11:R11"/>
    <mergeCell ref="T11:U11"/>
    <mergeCell ref="W11:X11"/>
    <mergeCell ref="Z10:AA10"/>
    <mergeCell ref="AC10:AD10"/>
    <mergeCell ref="AJ10:AL10"/>
    <mergeCell ref="AN10:AO10"/>
    <mergeCell ref="AQ10:AR10"/>
    <mergeCell ref="AT10:AU10"/>
    <mergeCell ref="AW11:AX11"/>
    <mergeCell ref="AZ11:BA11"/>
    <mergeCell ref="BC11:BD11"/>
    <mergeCell ref="AJ11:AL11"/>
    <mergeCell ref="AN11:AO11"/>
    <mergeCell ref="AQ11:AR11"/>
    <mergeCell ref="AT11:AU11"/>
    <mergeCell ref="B10:D10"/>
    <mergeCell ref="E10:G10"/>
    <mergeCell ref="K10:M10"/>
    <mergeCell ref="N10:O10"/>
    <mergeCell ref="Q10:R10"/>
    <mergeCell ref="T10:U10"/>
    <mergeCell ref="W10:X10"/>
    <mergeCell ref="Z9:AA9"/>
    <mergeCell ref="AC9:AD9"/>
    <mergeCell ref="AW8:AX8"/>
    <mergeCell ref="K8:M8"/>
    <mergeCell ref="N8:O8"/>
    <mergeCell ref="Q8:R8"/>
    <mergeCell ref="T8:U8"/>
    <mergeCell ref="W8:X8"/>
    <mergeCell ref="AW10:AX10"/>
    <mergeCell ref="AZ8:BA8"/>
    <mergeCell ref="BC8:BD8"/>
    <mergeCell ref="B9:D9"/>
    <mergeCell ref="E9:G9"/>
    <mergeCell ref="K9:M9"/>
    <mergeCell ref="N9:O9"/>
    <mergeCell ref="Q9:R9"/>
    <mergeCell ref="T9:U9"/>
    <mergeCell ref="W9:X9"/>
    <mergeCell ref="Z8:AA8"/>
    <mergeCell ref="AC8:AD8"/>
    <mergeCell ref="AJ8:AL8"/>
    <mergeCell ref="AN8:AO8"/>
    <mergeCell ref="AQ8:AR8"/>
    <mergeCell ref="AT8:AU8"/>
    <mergeCell ref="AW9:AX9"/>
    <mergeCell ref="AZ9:BA9"/>
    <mergeCell ref="BC9:BD9"/>
    <mergeCell ref="AJ9:AL9"/>
    <mergeCell ref="AN9:AO9"/>
    <mergeCell ref="AQ9:AR9"/>
    <mergeCell ref="AT9:AU9"/>
    <mergeCell ref="B8:D8"/>
    <mergeCell ref="E8:G8"/>
    <mergeCell ref="AV7:AW7"/>
    <mergeCell ref="AY7:AZ7"/>
    <mergeCell ref="BB7:BC7"/>
    <mergeCell ref="AJ7:AL7"/>
    <mergeCell ref="AM7:AN7"/>
    <mergeCell ref="AP7:AQ7"/>
    <mergeCell ref="AS7:AT7"/>
    <mergeCell ref="B6:D6"/>
    <mergeCell ref="Z7:AA7"/>
    <mergeCell ref="AC7:AD7"/>
    <mergeCell ref="B7:D7"/>
    <mergeCell ref="E7:G7"/>
    <mergeCell ref="K7:M7"/>
    <mergeCell ref="N7:O7"/>
    <mergeCell ref="Q7:R7"/>
    <mergeCell ref="T7:U7"/>
    <mergeCell ref="W7:X7"/>
    <mergeCell ref="Z6:AB6"/>
    <mergeCell ref="AC6:AE6"/>
    <mergeCell ref="AV6:AX6"/>
    <mergeCell ref="AY6:BA6"/>
    <mergeCell ref="E6:H6"/>
    <mergeCell ref="K6:M6"/>
    <mergeCell ref="N6:P6"/>
    <mergeCell ref="BB6:BD6"/>
    <mergeCell ref="AJ6:AL6"/>
    <mergeCell ref="AM6:AO6"/>
    <mergeCell ref="AP6:AR6"/>
    <mergeCell ref="AS6:AU6"/>
    <mergeCell ref="A1:F1"/>
    <mergeCell ref="I1:J1"/>
    <mergeCell ref="L1:P1"/>
    <mergeCell ref="Q1:R1"/>
    <mergeCell ref="AH1:AV1"/>
    <mergeCell ref="A3:H3"/>
    <mergeCell ref="J3:AE3"/>
    <mergeCell ref="AI3:BD3"/>
    <mergeCell ref="AV5:AX5"/>
    <mergeCell ref="AY5:BA5"/>
    <mergeCell ref="BB5:BD5"/>
    <mergeCell ref="AJ5:AL5"/>
    <mergeCell ref="AM5:AO5"/>
    <mergeCell ref="AP5:AR5"/>
    <mergeCell ref="AS5:AU5"/>
    <mergeCell ref="Z5:AB5"/>
    <mergeCell ref="AC5:AE5"/>
    <mergeCell ref="A5:H5"/>
    <mergeCell ref="K5:M5"/>
    <mergeCell ref="N5:P5"/>
    <mergeCell ref="Q5:S5"/>
    <mergeCell ref="T5:V5"/>
    <mergeCell ref="W5:Y5"/>
    <mergeCell ref="Q6:S6"/>
    <mergeCell ref="T6:V6"/>
    <mergeCell ref="W6:Y6"/>
  </mergeCells>
  <phoneticPr fontId="5"/>
  <pageMargins left="0.78740157480314965" right="0.39370078740157483" top="0.59055118110236227" bottom="0.39370078740157483" header="0.51181102362204722" footer="0.51181102362204722"/>
  <pageSetup paperSize="9" scale="83" orientation="landscape" r:id="rId1"/>
  <headerFooter alignWithMargins="0"/>
  <colBreaks count="1" manualBreakCount="1">
    <brk id="32"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0"/>
  <sheetViews>
    <sheetView showGridLines="0" zoomScaleNormal="100" zoomScaleSheetLayoutView="100" workbookViewId="0">
      <selection activeCell="B15" sqref="B15:D16"/>
    </sheetView>
  </sheetViews>
  <sheetFormatPr defaultColWidth="4.125" defaultRowHeight="12"/>
  <cols>
    <col min="1" max="1" width="4.125" style="126" customWidth="1"/>
    <col min="2" max="2" width="5.625" style="126" customWidth="1"/>
    <col min="3" max="4" width="4.125" style="126" customWidth="1"/>
    <col min="5" max="5" width="7.625" style="126" customWidth="1"/>
    <col min="6" max="6" width="2.625" style="126" customWidth="1"/>
    <col min="7" max="19" width="4.125" style="126" customWidth="1"/>
    <col min="20" max="20" width="5.625" style="126" customWidth="1"/>
    <col min="21" max="21" width="4.125" style="126" customWidth="1"/>
    <col min="22" max="22" width="5.5" style="126" customWidth="1"/>
    <col min="23" max="31" width="4.125" style="126" customWidth="1"/>
    <col min="32" max="32" width="5.75" style="126" customWidth="1"/>
    <col min="33" max="16384" width="4.125" style="126"/>
  </cols>
  <sheetData>
    <row r="1" spans="1:63" s="123" customFormat="1" ht="20.25" customHeight="1" thickBot="1">
      <c r="A1" s="120">
        <v>1</v>
      </c>
      <c r="B1" s="149" t="s">
        <v>105</v>
      </c>
      <c r="C1" s="149"/>
      <c r="D1" s="149"/>
      <c r="E1" s="149"/>
      <c r="F1" s="150"/>
      <c r="G1" s="151"/>
      <c r="H1" s="151"/>
      <c r="I1" s="151"/>
      <c r="AI1" s="54" t="s">
        <v>74</v>
      </c>
    </row>
    <row r="2" spans="1:63" ht="23.25" customHeight="1" thickTop="1">
      <c r="A2" s="124"/>
      <c r="B2" s="762" t="s">
        <v>75</v>
      </c>
      <c r="C2" s="763"/>
      <c r="D2" s="764"/>
      <c r="E2" s="762" t="s">
        <v>76</v>
      </c>
      <c r="F2" s="765"/>
      <c r="G2" s="766" t="s">
        <v>77</v>
      </c>
      <c r="H2" s="761"/>
      <c r="I2" s="761" t="s">
        <v>78</v>
      </c>
      <c r="J2" s="761"/>
      <c r="K2" s="761" t="s">
        <v>79</v>
      </c>
      <c r="L2" s="761"/>
      <c r="M2" s="761" t="s">
        <v>80</v>
      </c>
      <c r="N2" s="761"/>
      <c r="O2" s="761" t="s">
        <v>81</v>
      </c>
      <c r="P2" s="761"/>
      <c r="Q2" s="761" t="s">
        <v>82</v>
      </c>
      <c r="R2" s="761"/>
      <c r="S2" s="761" t="s">
        <v>83</v>
      </c>
      <c r="T2" s="761"/>
      <c r="U2" s="761" t="s">
        <v>84</v>
      </c>
      <c r="V2" s="761"/>
      <c r="W2" s="761" t="s">
        <v>85</v>
      </c>
      <c r="X2" s="761"/>
      <c r="Y2" s="761" t="s">
        <v>86</v>
      </c>
      <c r="Z2" s="761"/>
      <c r="AA2" s="761" t="s">
        <v>87</v>
      </c>
      <c r="AB2" s="761"/>
      <c r="AC2" s="761" t="s">
        <v>88</v>
      </c>
      <c r="AD2" s="761"/>
      <c r="AE2" s="776" t="s">
        <v>89</v>
      </c>
      <c r="AF2" s="777"/>
      <c r="AI2" s="778" t="s">
        <v>75</v>
      </c>
      <c r="AJ2" s="779"/>
      <c r="AK2" s="779"/>
      <c r="AL2" s="767" t="s">
        <v>77</v>
      </c>
      <c r="AM2" s="767"/>
      <c r="AN2" s="767" t="s">
        <v>78</v>
      </c>
      <c r="AO2" s="767"/>
      <c r="AP2" s="767" t="s">
        <v>79</v>
      </c>
      <c r="AQ2" s="767"/>
      <c r="AR2" s="767" t="s">
        <v>80</v>
      </c>
      <c r="AS2" s="767"/>
      <c r="AT2" s="767" t="s">
        <v>81</v>
      </c>
      <c r="AU2" s="767"/>
      <c r="AV2" s="767" t="s">
        <v>82</v>
      </c>
      <c r="AW2" s="767"/>
      <c r="AX2" s="767" t="s">
        <v>83</v>
      </c>
      <c r="AY2" s="767"/>
      <c r="AZ2" s="767" t="s">
        <v>84</v>
      </c>
      <c r="BA2" s="767"/>
      <c r="BB2" s="767" t="s">
        <v>85</v>
      </c>
      <c r="BC2" s="767"/>
      <c r="BD2" s="767" t="s">
        <v>86</v>
      </c>
      <c r="BE2" s="767"/>
      <c r="BF2" s="767" t="s">
        <v>87</v>
      </c>
      <c r="BG2" s="767"/>
      <c r="BH2" s="767" t="s">
        <v>88</v>
      </c>
      <c r="BI2" s="767"/>
    </row>
    <row r="3" spans="1:63" ht="15" customHeight="1">
      <c r="A3" s="768" t="s">
        <v>100</v>
      </c>
      <c r="B3" s="771">
        <f>経営目標!$AM$5</f>
        <v>0</v>
      </c>
      <c r="C3" s="772"/>
      <c r="D3" s="773"/>
      <c r="E3" s="127">
        <f>経営目標!N7</f>
        <v>0</v>
      </c>
      <c r="F3" s="128" t="s">
        <v>106</v>
      </c>
      <c r="G3" s="774">
        <f>$E$3/10*AL3</f>
        <v>0</v>
      </c>
      <c r="H3" s="775"/>
      <c r="I3" s="775">
        <f>$E$3/10*AN3</f>
        <v>0</v>
      </c>
      <c r="J3" s="775"/>
      <c r="K3" s="775">
        <f>$E$3/10*AP3</f>
        <v>0</v>
      </c>
      <c r="L3" s="775"/>
      <c r="M3" s="775">
        <f>$E$3/10*AR3</f>
        <v>0</v>
      </c>
      <c r="N3" s="775"/>
      <c r="O3" s="775">
        <f>$E$3/10*AT3</f>
        <v>0</v>
      </c>
      <c r="P3" s="775"/>
      <c r="Q3" s="775">
        <f>$E$3/10*AV3</f>
        <v>0</v>
      </c>
      <c r="R3" s="775"/>
      <c r="S3" s="775">
        <f>$E$3/10*AX3</f>
        <v>0</v>
      </c>
      <c r="T3" s="775"/>
      <c r="U3" s="775">
        <f>$E$3/10*AZ3</f>
        <v>0</v>
      </c>
      <c r="V3" s="775"/>
      <c r="W3" s="775">
        <f>$E$3/10*BB3</f>
        <v>0</v>
      </c>
      <c r="X3" s="775"/>
      <c r="Y3" s="775">
        <f>$E$3/10*BD3</f>
        <v>0</v>
      </c>
      <c r="Z3" s="775"/>
      <c r="AA3" s="775">
        <f>$E$3/10*BF3</f>
        <v>0</v>
      </c>
      <c r="AB3" s="775"/>
      <c r="AC3" s="775">
        <f>$E$3/10*BH3</f>
        <v>0</v>
      </c>
      <c r="AD3" s="775"/>
      <c r="AE3" s="781">
        <f>SUM(G3:AD3)</f>
        <v>0</v>
      </c>
      <c r="AF3" s="782"/>
      <c r="AI3" s="783">
        <f t="shared" ref="AI3:AI8" si="0">B3</f>
        <v>0</v>
      </c>
      <c r="AJ3" s="784"/>
      <c r="AK3" s="785"/>
      <c r="AL3" s="786"/>
      <c r="AM3" s="780"/>
      <c r="AN3" s="780"/>
      <c r="AO3" s="780"/>
      <c r="AP3" s="780"/>
      <c r="AQ3" s="780"/>
      <c r="AR3" s="780"/>
      <c r="AS3" s="780"/>
      <c r="AT3" s="780"/>
      <c r="AU3" s="780"/>
      <c r="AV3" s="780"/>
      <c r="AW3" s="780"/>
      <c r="AX3" s="780"/>
      <c r="AY3" s="780"/>
      <c r="AZ3" s="780"/>
      <c r="BA3" s="780"/>
      <c r="BB3" s="780"/>
      <c r="BC3" s="780"/>
      <c r="BD3" s="780"/>
      <c r="BE3" s="780"/>
      <c r="BF3" s="780"/>
      <c r="BG3" s="780"/>
      <c r="BH3" s="780"/>
      <c r="BI3" s="780"/>
      <c r="BJ3" s="787">
        <f>SUM(AL3:BI3)</f>
        <v>0</v>
      </c>
      <c r="BK3" s="788"/>
    </row>
    <row r="4" spans="1:63" ht="15" customHeight="1">
      <c r="A4" s="768"/>
      <c r="B4" s="783"/>
      <c r="C4" s="784"/>
      <c r="D4" s="785"/>
      <c r="E4" s="127">
        <f>経営目標!Q7</f>
        <v>0</v>
      </c>
      <c r="F4" s="128" t="s">
        <v>90</v>
      </c>
      <c r="G4" s="774">
        <f>$E$4/10*AL4</f>
        <v>0</v>
      </c>
      <c r="H4" s="775"/>
      <c r="I4" s="774">
        <f>$E$4/10*AN4</f>
        <v>0</v>
      </c>
      <c r="J4" s="775"/>
      <c r="K4" s="774">
        <f>$E$4/10*AP4</f>
        <v>0</v>
      </c>
      <c r="L4" s="775"/>
      <c r="M4" s="774">
        <f>$E$4/10*AR4</f>
        <v>0</v>
      </c>
      <c r="N4" s="775"/>
      <c r="O4" s="774">
        <f>$E$4/10*AT4</f>
        <v>0</v>
      </c>
      <c r="P4" s="775"/>
      <c r="Q4" s="774">
        <f>$E$4/10*AV4</f>
        <v>0</v>
      </c>
      <c r="R4" s="775"/>
      <c r="S4" s="774">
        <f>$E$4/10*AX4</f>
        <v>0</v>
      </c>
      <c r="T4" s="775"/>
      <c r="U4" s="774">
        <f>$E$4/10*AZ4</f>
        <v>0</v>
      </c>
      <c r="V4" s="775"/>
      <c r="W4" s="774">
        <f>$E$4/10*BB4</f>
        <v>0</v>
      </c>
      <c r="X4" s="775"/>
      <c r="Y4" s="774">
        <f>$E$4/10*BD4</f>
        <v>0</v>
      </c>
      <c r="Z4" s="775"/>
      <c r="AA4" s="774">
        <f>$E$4/10*BF4</f>
        <v>0</v>
      </c>
      <c r="AB4" s="775"/>
      <c r="AC4" s="774">
        <f>$E$4/10*BH4</f>
        <v>0</v>
      </c>
      <c r="AD4" s="775"/>
      <c r="AE4" s="789">
        <f>SUM(G4:AD4)</f>
        <v>0</v>
      </c>
      <c r="AF4" s="790"/>
      <c r="AI4" s="783">
        <f t="shared" si="0"/>
        <v>0</v>
      </c>
      <c r="AJ4" s="784"/>
      <c r="AK4" s="785"/>
      <c r="AL4" s="786"/>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7">
        <f>SUM(AL4:BI4)</f>
        <v>0</v>
      </c>
      <c r="BK4" s="788"/>
    </row>
    <row r="5" spans="1:63" ht="15" customHeight="1">
      <c r="A5" s="768"/>
      <c r="B5" s="783"/>
      <c r="C5" s="784"/>
      <c r="D5" s="785"/>
      <c r="E5" s="127">
        <f>経営目標!T7</f>
        <v>0</v>
      </c>
      <c r="F5" s="128" t="s">
        <v>90</v>
      </c>
      <c r="G5" s="774">
        <f>$E$5/10*AL5</f>
        <v>0</v>
      </c>
      <c r="H5" s="775"/>
      <c r="I5" s="774">
        <f>$E$5/10*AN5</f>
        <v>0</v>
      </c>
      <c r="J5" s="775"/>
      <c r="K5" s="774">
        <f>$E$5/10*AP5</f>
        <v>0</v>
      </c>
      <c r="L5" s="775"/>
      <c r="M5" s="774">
        <f>$E$5/10*AR5</f>
        <v>0</v>
      </c>
      <c r="N5" s="775"/>
      <c r="O5" s="774">
        <f>$E$5/10*AT5</f>
        <v>0</v>
      </c>
      <c r="P5" s="775"/>
      <c r="Q5" s="774">
        <f>$E$5/10*AV5</f>
        <v>0</v>
      </c>
      <c r="R5" s="775"/>
      <c r="S5" s="774">
        <f>$E$5/10*AX5</f>
        <v>0</v>
      </c>
      <c r="T5" s="775"/>
      <c r="U5" s="774">
        <f>$E$5/10*AZ5</f>
        <v>0</v>
      </c>
      <c r="V5" s="775"/>
      <c r="W5" s="774">
        <f>$E$5/10*BB5</f>
        <v>0</v>
      </c>
      <c r="X5" s="775"/>
      <c r="Y5" s="774">
        <f>$E$5/10*BD5</f>
        <v>0</v>
      </c>
      <c r="Z5" s="775"/>
      <c r="AA5" s="774">
        <f>$E$5/10*BF5</f>
        <v>0</v>
      </c>
      <c r="AB5" s="775"/>
      <c r="AC5" s="774">
        <f>$E$5/10*BH5</f>
        <v>0</v>
      </c>
      <c r="AD5" s="775"/>
      <c r="AE5" s="789">
        <f>SUM(G5:AD5)</f>
        <v>0</v>
      </c>
      <c r="AF5" s="790"/>
      <c r="AI5" s="783">
        <f t="shared" si="0"/>
        <v>0</v>
      </c>
      <c r="AJ5" s="784"/>
      <c r="AK5" s="785"/>
      <c r="AL5" s="786"/>
      <c r="AM5" s="780"/>
      <c r="AN5" s="780"/>
      <c r="AO5" s="780"/>
      <c r="AP5" s="780"/>
      <c r="AQ5" s="780"/>
      <c r="AR5" s="780"/>
      <c r="AS5" s="780"/>
      <c r="AT5" s="780"/>
      <c r="AU5" s="780"/>
      <c r="AV5" s="780"/>
      <c r="AW5" s="780"/>
      <c r="AX5" s="780"/>
      <c r="AY5" s="780"/>
      <c r="AZ5" s="780"/>
      <c r="BA5" s="780"/>
      <c r="BB5" s="780"/>
      <c r="BC5" s="780"/>
      <c r="BD5" s="780"/>
      <c r="BE5" s="780"/>
      <c r="BF5" s="780"/>
      <c r="BG5" s="780"/>
      <c r="BH5" s="780"/>
      <c r="BI5" s="780"/>
      <c r="BJ5" s="787">
        <f>SUM(AL5:BI5)</f>
        <v>0</v>
      </c>
      <c r="BK5" s="788"/>
    </row>
    <row r="6" spans="1:63" ht="15" customHeight="1">
      <c r="A6" s="769"/>
      <c r="B6" s="783"/>
      <c r="C6" s="784"/>
      <c r="D6" s="785"/>
      <c r="E6" s="127">
        <f>経営目標!W7</f>
        <v>0</v>
      </c>
      <c r="F6" s="128" t="s">
        <v>90</v>
      </c>
      <c r="G6" s="774">
        <f>$E$6/10*AL6</f>
        <v>0</v>
      </c>
      <c r="H6" s="775"/>
      <c r="I6" s="774">
        <f>$E$6/10*AN6</f>
        <v>0</v>
      </c>
      <c r="J6" s="775"/>
      <c r="K6" s="774">
        <f>$E$6/10*AP6</f>
        <v>0</v>
      </c>
      <c r="L6" s="775"/>
      <c r="M6" s="774">
        <f>$E$6/10*AR6</f>
        <v>0</v>
      </c>
      <c r="N6" s="775"/>
      <c r="O6" s="774">
        <f>$E$6/10*AT6</f>
        <v>0</v>
      </c>
      <c r="P6" s="775"/>
      <c r="Q6" s="774">
        <f>$E$6/10*AV6</f>
        <v>0</v>
      </c>
      <c r="R6" s="775"/>
      <c r="S6" s="774">
        <f>$E$6/10*AX6</f>
        <v>0</v>
      </c>
      <c r="T6" s="775"/>
      <c r="U6" s="774">
        <f>$E$6/10*AZ6</f>
        <v>0</v>
      </c>
      <c r="V6" s="775"/>
      <c r="W6" s="774">
        <f>$E$6/10*BB6</f>
        <v>0</v>
      </c>
      <c r="X6" s="775"/>
      <c r="Y6" s="774">
        <f>$E$6/10*BD6</f>
        <v>0</v>
      </c>
      <c r="Z6" s="775"/>
      <c r="AA6" s="774">
        <f>$E$6/10*BF6</f>
        <v>0</v>
      </c>
      <c r="AB6" s="775"/>
      <c r="AC6" s="774">
        <f>$E$6/10*BH6</f>
        <v>0</v>
      </c>
      <c r="AD6" s="775"/>
      <c r="AE6" s="789">
        <f>SUM(G6:AD6)</f>
        <v>0</v>
      </c>
      <c r="AF6" s="790"/>
      <c r="AI6" s="783">
        <f t="shared" si="0"/>
        <v>0</v>
      </c>
      <c r="AJ6" s="784"/>
      <c r="AK6" s="785"/>
      <c r="AL6" s="794"/>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87">
        <f>SUM(AL6:BI6)</f>
        <v>0</v>
      </c>
      <c r="BK6" s="788"/>
    </row>
    <row r="7" spans="1:63" ht="15" customHeight="1">
      <c r="A7" s="769"/>
      <c r="B7" s="783"/>
      <c r="C7" s="784"/>
      <c r="D7" s="785"/>
      <c r="E7" s="129"/>
      <c r="F7" s="130"/>
      <c r="G7" s="792"/>
      <c r="H7" s="793"/>
      <c r="I7" s="793"/>
      <c r="J7" s="793"/>
      <c r="K7" s="793"/>
      <c r="L7" s="793"/>
      <c r="M7" s="793"/>
      <c r="N7" s="793"/>
      <c r="O7" s="793"/>
      <c r="P7" s="793"/>
      <c r="Q7" s="793"/>
      <c r="R7" s="793"/>
      <c r="S7" s="793"/>
      <c r="T7" s="793"/>
      <c r="U7" s="793"/>
      <c r="V7" s="793"/>
      <c r="W7" s="793"/>
      <c r="X7" s="793"/>
      <c r="Y7" s="793"/>
      <c r="Z7" s="793"/>
      <c r="AA7" s="793"/>
      <c r="AB7" s="793"/>
      <c r="AC7" s="793"/>
      <c r="AD7" s="793"/>
      <c r="AE7" s="789"/>
      <c r="AF7" s="790"/>
      <c r="AI7" s="783">
        <f t="shared" si="0"/>
        <v>0</v>
      </c>
      <c r="AJ7" s="784"/>
      <c r="AK7" s="784"/>
      <c r="AL7" s="796"/>
      <c r="AM7" s="786"/>
      <c r="AN7" s="796"/>
      <c r="AO7" s="786"/>
      <c r="AP7" s="796"/>
      <c r="AQ7" s="786"/>
      <c r="AR7" s="796"/>
      <c r="AS7" s="786"/>
      <c r="AT7" s="796"/>
      <c r="AU7" s="786"/>
      <c r="AV7" s="796"/>
      <c r="AW7" s="786"/>
      <c r="AX7" s="796"/>
      <c r="AY7" s="786"/>
      <c r="AZ7" s="796"/>
      <c r="BA7" s="786"/>
      <c r="BB7" s="796"/>
      <c r="BC7" s="786"/>
      <c r="BD7" s="796"/>
      <c r="BE7" s="786"/>
      <c r="BF7" s="796"/>
      <c r="BG7" s="786"/>
      <c r="BH7" s="796"/>
      <c r="BI7" s="786"/>
      <c r="BJ7" s="787"/>
      <c r="BK7" s="788"/>
    </row>
    <row r="8" spans="1:63" ht="15" customHeight="1" thickBot="1">
      <c r="A8" s="769"/>
      <c r="B8" s="805"/>
      <c r="C8" s="806"/>
      <c r="D8" s="807"/>
      <c r="E8" s="131"/>
      <c r="F8" s="132"/>
      <c r="G8" s="808"/>
      <c r="H8" s="795"/>
      <c r="I8" s="795"/>
      <c r="J8" s="795"/>
      <c r="K8" s="795"/>
      <c r="L8" s="795"/>
      <c r="M8" s="795"/>
      <c r="N8" s="795"/>
      <c r="O8" s="795"/>
      <c r="P8" s="795"/>
      <c r="Q8" s="795"/>
      <c r="R8" s="795"/>
      <c r="S8" s="795"/>
      <c r="T8" s="795"/>
      <c r="U8" s="795"/>
      <c r="V8" s="795"/>
      <c r="W8" s="795"/>
      <c r="X8" s="795"/>
      <c r="Y8" s="795"/>
      <c r="Z8" s="795"/>
      <c r="AA8" s="795"/>
      <c r="AB8" s="795"/>
      <c r="AC8" s="795"/>
      <c r="AD8" s="795"/>
      <c r="AE8" s="797"/>
      <c r="AF8" s="798"/>
      <c r="AI8" s="783">
        <f t="shared" si="0"/>
        <v>0</v>
      </c>
      <c r="AJ8" s="784"/>
      <c r="AK8" s="784"/>
      <c r="AL8" s="796"/>
      <c r="AM8" s="786"/>
      <c r="AN8" s="796"/>
      <c r="AO8" s="786"/>
      <c r="AP8" s="796"/>
      <c r="AQ8" s="786"/>
      <c r="AR8" s="796"/>
      <c r="AS8" s="786"/>
      <c r="AT8" s="796"/>
      <c r="AU8" s="786"/>
      <c r="AV8" s="796"/>
      <c r="AW8" s="786"/>
      <c r="AX8" s="796"/>
      <c r="AY8" s="786"/>
      <c r="AZ8" s="796"/>
      <c r="BA8" s="786"/>
      <c r="BB8" s="796"/>
      <c r="BC8" s="786"/>
      <c r="BD8" s="796"/>
      <c r="BE8" s="786"/>
      <c r="BF8" s="796"/>
      <c r="BG8" s="786"/>
      <c r="BH8" s="796"/>
      <c r="BI8" s="786"/>
      <c r="BJ8" s="787"/>
      <c r="BK8" s="788"/>
    </row>
    <row r="9" spans="1:63" ht="15" customHeight="1" thickTop="1" thickBot="1">
      <c r="A9" s="769"/>
      <c r="B9" s="800" t="s">
        <v>89</v>
      </c>
      <c r="C9" s="801"/>
      <c r="D9" s="802"/>
      <c r="E9" s="133">
        <f>E3+E4+E5+E6+E7+E8</f>
        <v>0</v>
      </c>
      <c r="F9" s="134" t="s">
        <v>90</v>
      </c>
      <c r="G9" s="803">
        <f>G3+G4+G5+G6+G7+G8</f>
        <v>0</v>
      </c>
      <c r="H9" s="799"/>
      <c r="I9" s="799">
        <f>I3+I4+I5+I6+I7+I8</f>
        <v>0</v>
      </c>
      <c r="J9" s="799"/>
      <c r="K9" s="799">
        <f>K3+K4+K5+K6+K7+K8</f>
        <v>0</v>
      </c>
      <c r="L9" s="799"/>
      <c r="M9" s="799">
        <f>M3+M4+M5+M6+M7+M8</f>
        <v>0</v>
      </c>
      <c r="N9" s="799"/>
      <c r="O9" s="799">
        <f>O3+O4+O5+O6+O7+O8</f>
        <v>0</v>
      </c>
      <c r="P9" s="799"/>
      <c r="Q9" s="799">
        <f>Q3+Q4+Q5+Q6+Q7+Q8</f>
        <v>0</v>
      </c>
      <c r="R9" s="799"/>
      <c r="S9" s="799">
        <f>S3+S4+S5+S6+S7+S8</f>
        <v>0</v>
      </c>
      <c r="T9" s="799"/>
      <c r="U9" s="799">
        <f>U3+U4+U5+U6+U7+U8</f>
        <v>0</v>
      </c>
      <c r="V9" s="799"/>
      <c r="W9" s="799">
        <f>W3+W4+W5+W6+W7+W8</f>
        <v>0</v>
      </c>
      <c r="X9" s="799"/>
      <c r="Y9" s="799">
        <f>Y3+Y4+Y5+Y6+Y7+Y8</f>
        <v>0</v>
      </c>
      <c r="Z9" s="799"/>
      <c r="AA9" s="799">
        <f>AA3+AA4+AA5+AA6+AA7+AA8</f>
        <v>0</v>
      </c>
      <c r="AB9" s="799"/>
      <c r="AC9" s="799">
        <f>AC3+AC4+AC5+AC6+AC7+AC8</f>
        <v>0</v>
      </c>
      <c r="AD9" s="799"/>
      <c r="AE9" s="799">
        <f>AE3+AE4+AE5+AE6+AE7+AE8</f>
        <v>0</v>
      </c>
      <c r="AF9" s="804"/>
    </row>
    <row r="10" spans="1:63" ht="15" customHeight="1" thickTop="1">
      <c r="A10" s="769"/>
      <c r="B10" s="762" t="s">
        <v>92</v>
      </c>
      <c r="C10" s="763"/>
      <c r="D10" s="764"/>
      <c r="E10" s="135"/>
      <c r="F10" s="128"/>
      <c r="G10" s="810">
        <f>G9-G11</f>
        <v>0</v>
      </c>
      <c r="H10" s="809"/>
      <c r="I10" s="810">
        <f>I9-I11</f>
        <v>0</v>
      </c>
      <c r="J10" s="809"/>
      <c r="K10" s="809">
        <f>K9-K11</f>
        <v>0</v>
      </c>
      <c r="L10" s="809"/>
      <c r="M10" s="809">
        <f>M9-M11</f>
        <v>0</v>
      </c>
      <c r="N10" s="809"/>
      <c r="O10" s="809">
        <f>O9-O11</f>
        <v>0</v>
      </c>
      <c r="P10" s="809"/>
      <c r="Q10" s="809">
        <f>Q9-Q11</f>
        <v>0</v>
      </c>
      <c r="R10" s="809"/>
      <c r="S10" s="809">
        <f>S9-S11</f>
        <v>0</v>
      </c>
      <c r="T10" s="809"/>
      <c r="U10" s="809">
        <f>U9-U11</f>
        <v>0</v>
      </c>
      <c r="V10" s="809"/>
      <c r="W10" s="809">
        <f>W9-W11</f>
        <v>0</v>
      </c>
      <c r="X10" s="809"/>
      <c r="Y10" s="809">
        <f>Y9-Y11</f>
        <v>0</v>
      </c>
      <c r="Z10" s="809"/>
      <c r="AA10" s="809">
        <f>AA9-AA11</f>
        <v>0</v>
      </c>
      <c r="AB10" s="809"/>
      <c r="AC10" s="809">
        <f>AC9-AC11</f>
        <v>0</v>
      </c>
      <c r="AD10" s="809"/>
      <c r="AE10" s="809">
        <f>SUM(G10:AD10)</f>
        <v>0</v>
      </c>
      <c r="AF10" s="819"/>
    </row>
    <row r="11" spans="1:63" ht="15" customHeight="1" thickBot="1">
      <c r="A11" s="770"/>
      <c r="B11" s="811" t="s">
        <v>93</v>
      </c>
      <c r="C11" s="812"/>
      <c r="D11" s="813"/>
      <c r="E11" s="136"/>
      <c r="F11" s="137"/>
      <c r="G11" s="814">
        <v>0</v>
      </c>
      <c r="H11" s="815"/>
      <c r="I11" s="815">
        <v>0</v>
      </c>
      <c r="J11" s="815"/>
      <c r="K11" s="815">
        <v>0</v>
      </c>
      <c r="L11" s="815"/>
      <c r="M11" s="815">
        <v>0</v>
      </c>
      <c r="N11" s="815"/>
      <c r="O11" s="815">
        <v>0</v>
      </c>
      <c r="P11" s="815"/>
      <c r="Q11" s="815">
        <v>0</v>
      </c>
      <c r="R11" s="815"/>
      <c r="S11" s="815">
        <v>0</v>
      </c>
      <c r="T11" s="815"/>
      <c r="U11" s="815">
        <v>0</v>
      </c>
      <c r="V11" s="815"/>
      <c r="W11" s="815">
        <v>0</v>
      </c>
      <c r="X11" s="815"/>
      <c r="Y11" s="815">
        <v>0</v>
      </c>
      <c r="Z11" s="815"/>
      <c r="AA11" s="815">
        <v>0</v>
      </c>
      <c r="AB11" s="815"/>
      <c r="AC11" s="815">
        <v>0</v>
      </c>
      <c r="AD11" s="815"/>
      <c r="AE11" s="816">
        <f>AE9-AE10</f>
        <v>0</v>
      </c>
      <c r="AF11" s="817"/>
    </row>
    <row r="12" spans="1:63" ht="15" customHeight="1" thickTop="1">
      <c r="R12" s="138"/>
      <c r="S12" s="138"/>
      <c r="T12" s="138"/>
      <c r="U12" s="818"/>
      <c r="V12" s="818"/>
      <c r="W12" s="138"/>
    </row>
    <row r="13" spans="1:63" ht="19.5" customHeight="1" thickBot="1">
      <c r="A13" s="139">
        <v>2</v>
      </c>
      <c r="B13" s="826" t="s">
        <v>94</v>
      </c>
      <c r="C13" s="827"/>
      <c r="D13" s="827"/>
      <c r="E13" s="827"/>
      <c r="F13" s="827"/>
      <c r="G13" s="827"/>
      <c r="H13" s="827"/>
      <c r="I13" s="827"/>
      <c r="J13" s="827"/>
    </row>
    <row r="14" spans="1:63" ht="15" customHeight="1" thickTop="1" thickBot="1">
      <c r="A14" s="124"/>
      <c r="B14" s="762" t="s">
        <v>95</v>
      </c>
      <c r="C14" s="763"/>
      <c r="D14" s="764"/>
      <c r="E14" s="828" t="s">
        <v>96</v>
      </c>
      <c r="F14" s="829"/>
      <c r="G14" s="830" t="s">
        <v>77</v>
      </c>
      <c r="H14" s="766"/>
      <c r="I14" s="761" t="s">
        <v>78</v>
      </c>
      <c r="J14" s="761"/>
      <c r="K14" s="761" t="s">
        <v>79</v>
      </c>
      <c r="L14" s="761"/>
      <c r="M14" s="761" t="s">
        <v>80</v>
      </c>
      <c r="N14" s="761"/>
      <c r="O14" s="761" t="s">
        <v>81</v>
      </c>
      <c r="P14" s="761"/>
      <c r="Q14" s="761" t="s">
        <v>82</v>
      </c>
      <c r="R14" s="761"/>
      <c r="S14" s="761" t="s">
        <v>83</v>
      </c>
      <c r="T14" s="761"/>
      <c r="U14" s="761" t="s">
        <v>84</v>
      </c>
      <c r="V14" s="761"/>
      <c r="W14" s="761" t="s">
        <v>85</v>
      </c>
      <c r="X14" s="761"/>
      <c r="Y14" s="761" t="s">
        <v>86</v>
      </c>
      <c r="Z14" s="761"/>
      <c r="AA14" s="761" t="s">
        <v>87</v>
      </c>
      <c r="AB14" s="761"/>
      <c r="AC14" s="761" t="s">
        <v>88</v>
      </c>
      <c r="AD14" s="761"/>
      <c r="AE14" s="834" t="s">
        <v>97</v>
      </c>
      <c r="AF14" s="835"/>
    </row>
    <row r="15" spans="1:63" ht="15" customHeight="1" thickTop="1">
      <c r="A15" s="836" t="s">
        <v>100</v>
      </c>
      <c r="B15" s="762">
        <f>[1]申請書4!K6</f>
        <v>0</v>
      </c>
      <c r="C15" s="763"/>
      <c r="D15" s="764"/>
      <c r="E15" s="839">
        <f>AE15/8</f>
        <v>0</v>
      </c>
      <c r="F15" s="840"/>
      <c r="G15" s="823"/>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32">
        <f>SUM(G15:AD15)</f>
        <v>0</v>
      </c>
      <c r="AF15" s="833"/>
    </row>
    <row r="16" spans="1:63" ht="15" customHeight="1">
      <c r="A16" s="837"/>
      <c r="B16" s="778">
        <f>[1]申請書4!K7</f>
        <v>0</v>
      </c>
      <c r="C16" s="779"/>
      <c r="D16" s="820"/>
      <c r="E16" s="821">
        <f>AE16/8</f>
        <v>0</v>
      </c>
      <c r="F16" s="822"/>
      <c r="G16" s="823"/>
      <c r="H16" s="824"/>
      <c r="I16" s="825"/>
      <c r="J16" s="825"/>
      <c r="K16" s="825"/>
      <c r="L16" s="825"/>
      <c r="M16" s="825"/>
      <c r="N16" s="825"/>
      <c r="O16" s="825"/>
      <c r="P16" s="825"/>
      <c r="Q16" s="825"/>
      <c r="R16" s="825"/>
      <c r="S16" s="825"/>
      <c r="T16" s="825"/>
      <c r="U16" s="825"/>
      <c r="V16" s="825"/>
      <c r="W16" s="825"/>
      <c r="X16" s="825"/>
      <c r="Y16" s="825"/>
      <c r="Z16" s="825"/>
      <c r="AA16" s="825"/>
      <c r="AB16" s="825"/>
      <c r="AC16" s="831"/>
      <c r="AD16" s="824"/>
      <c r="AE16" s="832">
        <f>SUM(G16:AD16)</f>
        <v>0</v>
      </c>
      <c r="AF16" s="833"/>
    </row>
    <row r="17" spans="1:32" ht="15" customHeight="1">
      <c r="A17" s="837"/>
      <c r="B17" s="841"/>
      <c r="C17" s="784"/>
      <c r="D17" s="785"/>
      <c r="E17" s="821"/>
      <c r="F17" s="822"/>
      <c r="G17" s="823"/>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32"/>
      <c r="AF17" s="833"/>
    </row>
    <row r="18" spans="1:32" ht="15" customHeight="1">
      <c r="A18" s="837"/>
      <c r="B18" s="841"/>
      <c r="C18" s="784"/>
      <c r="D18" s="785"/>
      <c r="E18" s="821"/>
      <c r="F18" s="822"/>
      <c r="G18" s="831"/>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32"/>
      <c r="AF18" s="833"/>
    </row>
    <row r="19" spans="1:32" ht="15" customHeight="1" thickBot="1">
      <c r="A19" s="838"/>
      <c r="B19" s="846" t="s">
        <v>89</v>
      </c>
      <c r="C19" s="806"/>
      <c r="D19" s="807"/>
      <c r="E19" s="847">
        <f>SUM(E15:F18)</f>
        <v>0</v>
      </c>
      <c r="F19" s="848"/>
      <c r="G19" s="849">
        <f>SUM(G15:H18)</f>
        <v>0</v>
      </c>
      <c r="H19" s="844"/>
      <c r="I19" s="844">
        <f>SUM(I15:J18)</f>
        <v>0</v>
      </c>
      <c r="J19" s="844"/>
      <c r="K19" s="844">
        <f>SUM(K15:L18)</f>
        <v>0</v>
      </c>
      <c r="L19" s="844"/>
      <c r="M19" s="844">
        <f>SUM(M15:N18)</f>
        <v>0</v>
      </c>
      <c r="N19" s="844"/>
      <c r="O19" s="844">
        <f>SUM(O15:P18)</f>
        <v>0</v>
      </c>
      <c r="P19" s="844"/>
      <c r="Q19" s="844">
        <f>SUM(Q15:R18)</f>
        <v>0</v>
      </c>
      <c r="R19" s="844"/>
      <c r="S19" s="844">
        <f>SUM(S15:T18)</f>
        <v>0</v>
      </c>
      <c r="T19" s="844"/>
      <c r="U19" s="844">
        <f>SUM(U15:V18)</f>
        <v>0</v>
      </c>
      <c r="V19" s="844"/>
      <c r="W19" s="844">
        <f>SUM(W15:X18)</f>
        <v>0</v>
      </c>
      <c r="X19" s="844"/>
      <c r="Y19" s="844">
        <f>SUM(Y15:Z18)</f>
        <v>0</v>
      </c>
      <c r="Z19" s="844"/>
      <c r="AA19" s="844">
        <f>SUM(AA15:AB18)</f>
        <v>0</v>
      </c>
      <c r="AB19" s="844"/>
      <c r="AC19" s="844">
        <f>SUM(AC15:AD18)</f>
        <v>0</v>
      </c>
      <c r="AD19" s="844"/>
      <c r="AE19" s="844">
        <f>SUM(AE15:AF18)</f>
        <v>0</v>
      </c>
      <c r="AF19" s="845"/>
    </row>
    <row r="20" spans="1:32" ht="12.75" thickTop="1">
      <c r="E20" s="842"/>
      <c r="F20" s="843"/>
    </row>
  </sheetData>
  <mergeCells count="333">
    <mergeCell ref="E20:F20"/>
    <mergeCell ref="U19:V19"/>
    <mergeCell ref="W19:X19"/>
    <mergeCell ref="Y19:Z19"/>
    <mergeCell ref="AA19:AB19"/>
    <mergeCell ref="AC19:AD19"/>
    <mergeCell ref="AE19:AF19"/>
    <mergeCell ref="AE18:AF18"/>
    <mergeCell ref="B19:D19"/>
    <mergeCell ref="E19:F19"/>
    <mergeCell ref="G19:H19"/>
    <mergeCell ref="I19:J19"/>
    <mergeCell ref="K19:L19"/>
    <mergeCell ref="M19:N19"/>
    <mergeCell ref="O19:P19"/>
    <mergeCell ref="Q19:R19"/>
    <mergeCell ref="S19:T19"/>
    <mergeCell ref="S18:T18"/>
    <mergeCell ref="U18:V18"/>
    <mergeCell ref="W18:X18"/>
    <mergeCell ref="Y18:Z18"/>
    <mergeCell ref="AA18:AB18"/>
    <mergeCell ref="AC18:AD18"/>
    <mergeCell ref="AC17:AD17"/>
    <mergeCell ref="AE17:AF17"/>
    <mergeCell ref="B18:D18"/>
    <mergeCell ref="E18:F18"/>
    <mergeCell ref="G18:H18"/>
    <mergeCell ref="I18:J18"/>
    <mergeCell ref="K18:L18"/>
    <mergeCell ref="M18:N18"/>
    <mergeCell ref="O18:P18"/>
    <mergeCell ref="Q18:R18"/>
    <mergeCell ref="Q17:R17"/>
    <mergeCell ref="S17:T17"/>
    <mergeCell ref="U17:V17"/>
    <mergeCell ref="W17:X17"/>
    <mergeCell ref="Y17:Z17"/>
    <mergeCell ref="AA17:AB17"/>
    <mergeCell ref="B17:D17"/>
    <mergeCell ref="E17:F17"/>
    <mergeCell ref="G17:H17"/>
    <mergeCell ref="I17:J17"/>
    <mergeCell ref="K17:L17"/>
    <mergeCell ref="M17:N17"/>
    <mergeCell ref="O17:P17"/>
    <mergeCell ref="O16:P16"/>
    <mergeCell ref="Q16:R16"/>
    <mergeCell ref="M15:N15"/>
    <mergeCell ref="O15:P15"/>
    <mergeCell ref="Q15:R15"/>
    <mergeCell ref="S15:T15"/>
    <mergeCell ref="U15:V15"/>
    <mergeCell ref="W15:X15"/>
    <mergeCell ref="AA16:AB16"/>
    <mergeCell ref="AC16:AD16"/>
    <mergeCell ref="AE16:AF16"/>
    <mergeCell ref="S16:T16"/>
    <mergeCell ref="U16:V16"/>
    <mergeCell ref="W16:X16"/>
    <mergeCell ref="Y16:Z16"/>
    <mergeCell ref="AC14:AD14"/>
    <mergeCell ref="AE14:AF14"/>
    <mergeCell ref="A15:A19"/>
    <mergeCell ref="B15:D15"/>
    <mergeCell ref="E15:F15"/>
    <mergeCell ref="G15:H15"/>
    <mergeCell ref="I15:J15"/>
    <mergeCell ref="K15:L15"/>
    <mergeCell ref="M14:N14"/>
    <mergeCell ref="O14:P14"/>
    <mergeCell ref="Q14:R14"/>
    <mergeCell ref="S14:T14"/>
    <mergeCell ref="U14:V14"/>
    <mergeCell ref="W14:X14"/>
    <mergeCell ref="Y15:Z15"/>
    <mergeCell ref="AA15:AB15"/>
    <mergeCell ref="AC15:AD15"/>
    <mergeCell ref="AE15:AF15"/>
    <mergeCell ref="B16:D16"/>
    <mergeCell ref="E16:F16"/>
    <mergeCell ref="G16:H16"/>
    <mergeCell ref="I16:J16"/>
    <mergeCell ref="K16:L16"/>
    <mergeCell ref="M16:N16"/>
    <mergeCell ref="B13:J13"/>
    <mergeCell ref="B14:D14"/>
    <mergeCell ref="E14:F14"/>
    <mergeCell ref="G14:H14"/>
    <mergeCell ref="I14:J14"/>
    <mergeCell ref="K14:L14"/>
    <mergeCell ref="W11:X11"/>
    <mergeCell ref="Y11:Z11"/>
    <mergeCell ref="AA11:AB11"/>
    <mergeCell ref="Y14:Z14"/>
    <mergeCell ref="AA14:AB14"/>
    <mergeCell ref="AC11:AD11"/>
    <mergeCell ref="AE11:AF11"/>
    <mergeCell ref="U12:V12"/>
    <mergeCell ref="AE10:AF10"/>
    <mergeCell ref="B11:D11"/>
    <mergeCell ref="G11:H11"/>
    <mergeCell ref="I11:J11"/>
    <mergeCell ref="K11:L11"/>
    <mergeCell ref="M11:N11"/>
    <mergeCell ref="O11:P11"/>
    <mergeCell ref="Q11:R11"/>
    <mergeCell ref="S11:T11"/>
    <mergeCell ref="U11:V11"/>
    <mergeCell ref="S10:T10"/>
    <mergeCell ref="U10:V10"/>
    <mergeCell ref="W10:X10"/>
    <mergeCell ref="Y10:Z10"/>
    <mergeCell ref="AA10:AB10"/>
    <mergeCell ref="AC10:AD10"/>
    <mergeCell ref="B10:D10"/>
    <mergeCell ref="G10:H10"/>
    <mergeCell ref="I10:J10"/>
    <mergeCell ref="K10:L10"/>
    <mergeCell ref="M10:N10"/>
    <mergeCell ref="O10:P10"/>
    <mergeCell ref="Q10:R10"/>
    <mergeCell ref="O9:P9"/>
    <mergeCell ref="Q9:R9"/>
    <mergeCell ref="B9:D9"/>
    <mergeCell ref="G9:H9"/>
    <mergeCell ref="I9:J9"/>
    <mergeCell ref="K9:L9"/>
    <mergeCell ref="M9:N9"/>
    <mergeCell ref="AP8:AQ8"/>
    <mergeCell ref="AR8:AS8"/>
    <mergeCell ref="AA9:AB9"/>
    <mergeCell ref="AC9:AD9"/>
    <mergeCell ref="AE9:AF9"/>
    <mergeCell ref="S9:T9"/>
    <mergeCell ref="U9:V9"/>
    <mergeCell ref="W9:X9"/>
    <mergeCell ref="Y9:Z9"/>
    <mergeCell ref="B8:D8"/>
    <mergeCell ref="G8:H8"/>
    <mergeCell ref="I8:J8"/>
    <mergeCell ref="K8:L8"/>
    <mergeCell ref="M8:N8"/>
    <mergeCell ref="AT8:AU8"/>
    <mergeCell ref="AV8:AW8"/>
    <mergeCell ref="AA8:AB8"/>
    <mergeCell ref="AC8:AD8"/>
    <mergeCell ref="AE8:AF8"/>
    <mergeCell ref="AI8:AK8"/>
    <mergeCell ref="AL8:AM8"/>
    <mergeCell ref="AN8:AO8"/>
    <mergeCell ref="O8:P8"/>
    <mergeCell ref="Q8:R8"/>
    <mergeCell ref="Y8:Z8"/>
    <mergeCell ref="BB7:BC7"/>
    <mergeCell ref="BD7:BE7"/>
    <mergeCell ref="BF7:BG7"/>
    <mergeCell ref="BH7:BI7"/>
    <mergeCell ref="BJ7:BK7"/>
    <mergeCell ref="AX7:AY7"/>
    <mergeCell ref="AZ7:BA7"/>
    <mergeCell ref="BB8:BC8"/>
    <mergeCell ref="BD8:BE8"/>
    <mergeCell ref="BF8:BG8"/>
    <mergeCell ref="BH8:BI8"/>
    <mergeCell ref="BJ8:BK8"/>
    <mergeCell ref="AX8:AY8"/>
    <mergeCell ref="AZ8:BA8"/>
    <mergeCell ref="AR7:AS7"/>
    <mergeCell ref="AT7:AU7"/>
    <mergeCell ref="AV7:AW7"/>
    <mergeCell ref="AA7:AB7"/>
    <mergeCell ref="AC7:AD7"/>
    <mergeCell ref="AE7:AF7"/>
    <mergeCell ref="AI7:AK7"/>
    <mergeCell ref="AL7:AM7"/>
    <mergeCell ref="AN7:AO7"/>
    <mergeCell ref="Q7:R7"/>
    <mergeCell ref="S7:T7"/>
    <mergeCell ref="U7:V7"/>
    <mergeCell ref="W7:X7"/>
    <mergeCell ref="Y7:Z7"/>
    <mergeCell ref="S8:T8"/>
    <mergeCell ref="U8:V8"/>
    <mergeCell ref="W8:X8"/>
    <mergeCell ref="AP7:AQ7"/>
    <mergeCell ref="B7:D7"/>
    <mergeCell ref="G7:H7"/>
    <mergeCell ref="I7:J7"/>
    <mergeCell ref="K7:L7"/>
    <mergeCell ref="M7:N7"/>
    <mergeCell ref="AP6:AQ6"/>
    <mergeCell ref="AR6:AS6"/>
    <mergeCell ref="AT6:AU6"/>
    <mergeCell ref="AV6:AW6"/>
    <mergeCell ref="AA6:AB6"/>
    <mergeCell ref="AC6:AD6"/>
    <mergeCell ref="AE6:AF6"/>
    <mergeCell ref="AI6:AK6"/>
    <mergeCell ref="AL6:AM6"/>
    <mergeCell ref="AN6:AO6"/>
    <mergeCell ref="O6:P6"/>
    <mergeCell ref="Q6:R6"/>
    <mergeCell ref="Y6:Z6"/>
    <mergeCell ref="B6:D6"/>
    <mergeCell ref="G6:H6"/>
    <mergeCell ref="I6:J6"/>
    <mergeCell ref="K6:L6"/>
    <mergeCell ref="M6:N6"/>
    <mergeCell ref="O7:P7"/>
    <mergeCell ref="BB5:BC5"/>
    <mergeCell ref="BD5:BE5"/>
    <mergeCell ref="BF5:BG5"/>
    <mergeCell ref="BH5:BI5"/>
    <mergeCell ref="BJ5:BK5"/>
    <mergeCell ref="AX5:AY5"/>
    <mergeCell ref="AZ5:BA5"/>
    <mergeCell ref="BB6:BC6"/>
    <mergeCell ref="BD6:BE6"/>
    <mergeCell ref="BF6:BG6"/>
    <mergeCell ref="BH6:BI6"/>
    <mergeCell ref="BJ6:BK6"/>
    <mergeCell ref="AX6:AY6"/>
    <mergeCell ref="AZ6:BA6"/>
    <mergeCell ref="AR5:AS5"/>
    <mergeCell ref="AT5:AU5"/>
    <mergeCell ref="AV5:AW5"/>
    <mergeCell ref="AA5:AB5"/>
    <mergeCell ref="AC5:AD5"/>
    <mergeCell ref="AE5:AF5"/>
    <mergeCell ref="AI5:AK5"/>
    <mergeCell ref="AL5:AM5"/>
    <mergeCell ref="AN5:AO5"/>
    <mergeCell ref="Q5:R5"/>
    <mergeCell ref="S5:T5"/>
    <mergeCell ref="U5:V5"/>
    <mergeCell ref="W5:X5"/>
    <mergeCell ref="Y5:Z5"/>
    <mergeCell ref="S6:T6"/>
    <mergeCell ref="U6:V6"/>
    <mergeCell ref="W6:X6"/>
    <mergeCell ref="AP5:AQ5"/>
    <mergeCell ref="B5:D5"/>
    <mergeCell ref="G5:H5"/>
    <mergeCell ref="I5:J5"/>
    <mergeCell ref="K5:L5"/>
    <mergeCell ref="M5:N5"/>
    <mergeCell ref="AP4:AQ4"/>
    <mergeCell ref="AR4:AS4"/>
    <mergeCell ref="AT4:AU4"/>
    <mergeCell ref="AV4:AW4"/>
    <mergeCell ref="AA4:AB4"/>
    <mergeCell ref="AC4:AD4"/>
    <mergeCell ref="AE4:AF4"/>
    <mergeCell ref="AI4:AK4"/>
    <mergeCell ref="AL4:AM4"/>
    <mergeCell ref="AN4:AO4"/>
    <mergeCell ref="O4:P4"/>
    <mergeCell ref="Q4:R4"/>
    <mergeCell ref="Y4:Z4"/>
    <mergeCell ref="B4:D4"/>
    <mergeCell ref="G4:H4"/>
    <mergeCell ref="I4:J4"/>
    <mergeCell ref="K4:L4"/>
    <mergeCell ref="M4:N4"/>
    <mergeCell ref="O5:P5"/>
    <mergeCell ref="BB3:BC3"/>
    <mergeCell ref="BD3:BE3"/>
    <mergeCell ref="BF3:BG3"/>
    <mergeCell ref="BH3:BI3"/>
    <mergeCell ref="BJ3:BK3"/>
    <mergeCell ref="AX3:AY3"/>
    <mergeCell ref="AZ3:BA3"/>
    <mergeCell ref="BB4:BC4"/>
    <mergeCell ref="BD4:BE4"/>
    <mergeCell ref="BF4:BG4"/>
    <mergeCell ref="BH4:BI4"/>
    <mergeCell ref="BJ4:BK4"/>
    <mergeCell ref="AX4:AY4"/>
    <mergeCell ref="AZ4:BA4"/>
    <mergeCell ref="AP3:AQ3"/>
    <mergeCell ref="AR3:AS3"/>
    <mergeCell ref="AT3:AU3"/>
    <mergeCell ref="AV3:AW3"/>
    <mergeCell ref="AA3:AB3"/>
    <mergeCell ref="AC3:AD3"/>
    <mergeCell ref="AE3:AF3"/>
    <mergeCell ref="AI3:AK3"/>
    <mergeCell ref="AL3:AM3"/>
    <mergeCell ref="AN3:AO3"/>
    <mergeCell ref="O3:P3"/>
    <mergeCell ref="Q3:R3"/>
    <mergeCell ref="S3:T3"/>
    <mergeCell ref="U3:V3"/>
    <mergeCell ref="W3:X3"/>
    <mergeCell ref="Y3:Z3"/>
    <mergeCell ref="S4:T4"/>
    <mergeCell ref="U4:V4"/>
    <mergeCell ref="W4:X4"/>
    <mergeCell ref="BB2:BC2"/>
    <mergeCell ref="BD2:BE2"/>
    <mergeCell ref="BF2:BG2"/>
    <mergeCell ref="BH2:BI2"/>
    <mergeCell ref="A3:A11"/>
    <mergeCell ref="B3:D3"/>
    <mergeCell ref="G3:H3"/>
    <mergeCell ref="I3:J3"/>
    <mergeCell ref="K3:L3"/>
    <mergeCell ref="M3:N3"/>
    <mergeCell ref="AP2:AQ2"/>
    <mergeCell ref="AR2:AS2"/>
    <mergeCell ref="AT2:AU2"/>
    <mergeCell ref="AV2:AW2"/>
    <mergeCell ref="AX2:AY2"/>
    <mergeCell ref="AZ2:BA2"/>
    <mergeCell ref="AA2:AB2"/>
    <mergeCell ref="AC2:AD2"/>
    <mergeCell ref="AE2:AF2"/>
    <mergeCell ref="AI2:AK2"/>
    <mergeCell ref="AL2:AM2"/>
    <mergeCell ref="AN2:AO2"/>
    <mergeCell ref="O2:P2"/>
    <mergeCell ref="Q2:R2"/>
    <mergeCell ref="S2:T2"/>
    <mergeCell ref="U2:V2"/>
    <mergeCell ref="W2:X2"/>
    <mergeCell ref="Y2:Z2"/>
    <mergeCell ref="B2:D2"/>
    <mergeCell ref="E2:F2"/>
    <mergeCell ref="G2:H2"/>
    <mergeCell ref="I2:J2"/>
    <mergeCell ref="K2:L2"/>
    <mergeCell ref="M2:N2"/>
  </mergeCells>
  <phoneticPr fontId="5"/>
  <printOptions horizontalCentered="1" verticalCentered="1"/>
  <pageMargins left="0.94488188976377963" right="0.94488188976377963" top="0.78740157480314965" bottom="0.59055118110236227" header="0.51181102362204722" footer="0.51181102362204722"/>
  <pageSetup paperSize="9" scale="91" orientation="landscape" r:id="rId1"/>
  <headerFooter alignWithMargins="0"/>
  <colBreaks count="1" manualBreakCount="1">
    <brk id="32" max="3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4"/>
  <sheetViews>
    <sheetView showGridLines="0" zoomScale="70" zoomScaleNormal="70" zoomScaleSheetLayoutView="75" workbookViewId="0">
      <selection activeCell="K23" sqref="A23:M23"/>
    </sheetView>
  </sheetViews>
  <sheetFormatPr defaultColWidth="4.25" defaultRowHeight="15" customHeight="1"/>
  <cols>
    <col min="1" max="8" width="4.25" style="56" customWidth="1"/>
    <col min="9" max="9" width="3.625" style="56" customWidth="1"/>
    <col min="10" max="13" width="4.25" style="56" customWidth="1"/>
    <col min="14" max="14" width="5.25" style="56" customWidth="1"/>
    <col min="15" max="15" width="7.875" style="56" customWidth="1"/>
    <col min="16" max="16" width="3.125" style="56" customWidth="1"/>
    <col min="17" max="17" width="5.25" style="56" customWidth="1"/>
    <col min="18" max="18" width="7.125" style="56" customWidth="1"/>
    <col min="19" max="19" width="3.125" style="56" customWidth="1"/>
    <col min="20" max="20" width="5.25" style="56" customWidth="1"/>
    <col min="21" max="21" width="6.75" style="56" customWidth="1"/>
    <col min="22" max="22" width="3.125" style="56" customWidth="1"/>
    <col min="23" max="23" width="5.25" style="56" customWidth="1"/>
    <col min="24" max="24" width="8.125" style="56" customWidth="1"/>
    <col min="25" max="25" width="3.125" style="56" customWidth="1"/>
    <col min="26" max="26" width="5.25" style="56" customWidth="1"/>
    <col min="27" max="27" width="8.25" style="56" customWidth="1"/>
    <col min="28" max="28" width="3.125" style="56" customWidth="1"/>
    <col min="29" max="29" width="5.25" style="56" customWidth="1"/>
    <col min="30" max="30" width="7.25" style="56" customWidth="1"/>
    <col min="31" max="31" width="3.125" style="56" customWidth="1"/>
    <col min="32" max="38" width="4.25" style="56" customWidth="1"/>
    <col min="39" max="39" width="14" style="56" customWidth="1"/>
    <col min="40" max="40" width="1.25" style="56" customWidth="1"/>
    <col min="41" max="41" width="2.75" style="56" customWidth="1"/>
    <col min="42" max="42" width="14.75" style="56" customWidth="1"/>
    <col min="43" max="43" width="1.25" style="56" customWidth="1"/>
    <col min="44" max="44" width="3.125" style="56" customWidth="1"/>
    <col min="45" max="45" width="14.625" style="56" customWidth="1"/>
    <col min="46" max="46" width="1.5" style="56" customWidth="1"/>
    <col min="47" max="47" width="2.625" style="56" customWidth="1"/>
    <col min="48" max="48" width="14.875" style="56" customWidth="1"/>
    <col min="49" max="49" width="1.25" style="56" customWidth="1"/>
    <col min="50" max="50" width="2.625" style="56" customWidth="1"/>
    <col min="51" max="51" width="15.625" style="56" customWidth="1"/>
    <col min="52" max="52" width="1" style="56" customWidth="1"/>
    <col min="53" max="53" width="2.75" style="56" customWidth="1"/>
    <col min="54" max="54" width="13.625" style="56" customWidth="1"/>
    <col min="55" max="55" width="1.125" style="56" customWidth="1"/>
    <col min="56" max="56" width="2.625" style="56" customWidth="1"/>
    <col min="57" max="16384" width="4.25" style="56"/>
  </cols>
  <sheetData>
    <row r="1" spans="1:56" s="54" customFormat="1" ht="24.75" customHeight="1">
      <c r="A1" s="630" t="s">
        <v>7</v>
      </c>
      <c r="B1" s="631"/>
      <c r="C1" s="631"/>
      <c r="D1" s="631"/>
      <c r="E1" s="631"/>
      <c r="F1" s="631"/>
      <c r="G1" s="52"/>
      <c r="H1" s="52"/>
      <c r="I1" s="632" t="s">
        <v>8</v>
      </c>
      <c r="J1" s="632"/>
      <c r="K1" s="52"/>
      <c r="L1" s="633">
        <f>添付資料!J25</f>
        <v>0</v>
      </c>
      <c r="M1" s="633"/>
      <c r="N1" s="633"/>
      <c r="O1" s="633"/>
      <c r="P1" s="633"/>
      <c r="Q1" s="634"/>
      <c r="R1" s="634"/>
      <c r="S1" s="52"/>
      <c r="T1" s="52"/>
      <c r="U1" s="53"/>
      <c r="V1" s="53"/>
      <c r="W1" s="53"/>
      <c r="X1" s="53"/>
      <c r="Y1" s="53"/>
      <c r="Z1" s="53"/>
      <c r="AA1" s="53"/>
      <c r="AB1" s="53"/>
      <c r="AC1" s="52"/>
      <c r="AD1" s="52"/>
      <c r="AE1" s="52"/>
      <c r="AH1" s="635" t="s">
        <v>9</v>
      </c>
      <c r="AI1" s="635"/>
      <c r="AJ1" s="636"/>
      <c r="AK1" s="636"/>
      <c r="AL1" s="636"/>
      <c r="AM1" s="636"/>
      <c r="AN1" s="636"/>
      <c r="AO1" s="636"/>
      <c r="AP1" s="636"/>
      <c r="AQ1" s="636"/>
      <c r="AR1" s="636"/>
      <c r="AS1" s="636"/>
      <c r="AT1" s="636"/>
      <c r="AU1" s="636"/>
      <c r="AV1" s="636"/>
      <c r="AW1" s="55"/>
      <c r="AX1" s="55"/>
      <c r="AY1" s="55"/>
      <c r="AZ1" s="55"/>
      <c r="BA1" s="55"/>
      <c r="BB1" s="55"/>
      <c r="BC1" s="55"/>
      <c r="BD1" s="55"/>
    </row>
    <row r="2" spans="1:56" ht="15" customHeight="1" thickBot="1">
      <c r="AH2" s="57"/>
      <c r="AI2" s="57"/>
      <c r="AJ2" s="57"/>
      <c r="AK2" s="57"/>
      <c r="AL2" s="57"/>
      <c r="AM2" s="57"/>
      <c r="AN2" s="57"/>
      <c r="AO2" s="57"/>
      <c r="AP2" s="57"/>
      <c r="AQ2" s="57"/>
      <c r="AR2" s="57"/>
      <c r="AS2" s="57"/>
      <c r="AT2" s="57"/>
      <c r="AU2" s="57"/>
      <c r="AV2" s="57"/>
      <c r="AW2" s="57"/>
      <c r="AX2" s="57"/>
      <c r="AY2" s="57"/>
      <c r="AZ2" s="57"/>
      <c r="BA2" s="57"/>
      <c r="BB2" s="57"/>
      <c r="BC2" s="57"/>
      <c r="BD2" s="57"/>
    </row>
    <row r="3" spans="1:56" ht="15" customHeight="1" thickBot="1">
      <c r="A3" s="637" t="s">
        <v>10</v>
      </c>
      <c r="B3" s="638"/>
      <c r="C3" s="638"/>
      <c r="D3" s="638"/>
      <c r="E3" s="638"/>
      <c r="F3" s="638"/>
      <c r="G3" s="638"/>
      <c r="H3" s="639"/>
      <c r="J3" s="637" t="s">
        <v>11</v>
      </c>
      <c r="K3" s="640"/>
      <c r="L3" s="640"/>
      <c r="M3" s="640"/>
      <c r="N3" s="640"/>
      <c r="O3" s="640"/>
      <c r="P3" s="640"/>
      <c r="Q3" s="640"/>
      <c r="R3" s="640"/>
      <c r="S3" s="640"/>
      <c r="T3" s="640"/>
      <c r="U3" s="640"/>
      <c r="V3" s="640"/>
      <c r="W3" s="640"/>
      <c r="X3" s="640"/>
      <c r="Y3" s="640"/>
      <c r="Z3" s="640"/>
      <c r="AA3" s="640"/>
      <c r="AB3" s="640"/>
      <c r="AC3" s="640"/>
      <c r="AD3" s="640"/>
      <c r="AE3" s="641"/>
      <c r="AH3" s="57"/>
      <c r="AI3" s="642"/>
      <c r="AJ3" s="642"/>
      <c r="AK3" s="642"/>
      <c r="AL3" s="642"/>
      <c r="AM3" s="642"/>
      <c r="AN3" s="642"/>
      <c r="AO3" s="642"/>
      <c r="AP3" s="642"/>
      <c r="AQ3" s="642"/>
      <c r="AR3" s="642"/>
      <c r="AS3" s="642"/>
      <c r="AT3" s="642"/>
      <c r="AU3" s="642"/>
      <c r="AV3" s="642"/>
      <c r="AW3" s="642"/>
      <c r="AX3" s="642"/>
      <c r="AY3" s="642"/>
      <c r="AZ3" s="642"/>
      <c r="BA3" s="642"/>
      <c r="BB3" s="642"/>
      <c r="BC3" s="642"/>
      <c r="BD3" s="642"/>
    </row>
    <row r="4" spans="1:56" ht="15" customHeight="1" thickBot="1"/>
    <row r="5" spans="1:56" ht="15" customHeight="1" thickTop="1">
      <c r="A5" s="620" t="s">
        <v>12</v>
      </c>
      <c r="B5" s="621"/>
      <c r="C5" s="621"/>
      <c r="D5" s="621"/>
      <c r="E5" s="621"/>
      <c r="F5" s="621"/>
      <c r="G5" s="621"/>
      <c r="H5" s="622"/>
      <c r="J5" s="58"/>
      <c r="K5" s="620" t="s">
        <v>13</v>
      </c>
      <c r="L5" s="621"/>
      <c r="M5" s="622"/>
      <c r="N5" s="617">
        <f>AM5</f>
        <v>0</v>
      </c>
      <c r="O5" s="618"/>
      <c r="P5" s="619"/>
      <c r="Q5" s="617">
        <f>AP5</f>
        <v>0</v>
      </c>
      <c r="R5" s="618"/>
      <c r="S5" s="619"/>
      <c r="T5" s="617">
        <f>AS5</f>
        <v>0</v>
      </c>
      <c r="U5" s="618"/>
      <c r="V5" s="619"/>
      <c r="W5" s="617">
        <f>AV5</f>
        <v>0</v>
      </c>
      <c r="X5" s="618"/>
      <c r="Y5" s="619"/>
      <c r="Z5" s="644"/>
      <c r="AA5" s="645"/>
      <c r="AB5" s="646"/>
      <c r="AC5" s="617"/>
      <c r="AD5" s="618"/>
      <c r="AE5" s="619"/>
      <c r="AI5" s="59"/>
      <c r="AJ5" s="620" t="s">
        <v>13</v>
      </c>
      <c r="AK5" s="621"/>
      <c r="AL5" s="622"/>
      <c r="AM5" s="854"/>
      <c r="AN5" s="855"/>
      <c r="AO5" s="856"/>
      <c r="AP5" s="854"/>
      <c r="AQ5" s="855"/>
      <c r="AR5" s="856"/>
      <c r="AS5" s="854"/>
      <c r="AT5" s="855"/>
      <c r="AU5" s="856"/>
      <c r="AV5" s="854"/>
      <c r="AW5" s="855"/>
      <c r="AX5" s="856"/>
      <c r="AY5" s="854"/>
      <c r="AZ5" s="855"/>
      <c r="BA5" s="856"/>
      <c r="BB5" s="854"/>
      <c r="BC5" s="855"/>
      <c r="BD5" s="857"/>
    </row>
    <row r="6" spans="1:56" ht="15" customHeight="1" thickBot="1">
      <c r="A6" s="60"/>
      <c r="B6" s="627" t="s">
        <v>14</v>
      </c>
      <c r="C6" s="628"/>
      <c r="D6" s="629"/>
      <c r="E6" s="627" t="s">
        <v>15</v>
      </c>
      <c r="F6" s="628"/>
      <c r="G6" s="628"/>
      <c r="H6" s="629"/>
      <c r="J6" s="61"/>
      <c r="K6" s="627" t="s">
        <v>16</v>
      </c>
      <c r="L6" s="628"/>
      <c r="M6" s="629"/>
      <c r="N6" s="623">
        <f>AM6</f>
        <v>0</v>
      </c>
      <c r="O6" s="624"/>
      <c r="P6" s="625"/>
      <c r="Q6" s="623">
        <f>AP6</f>
        <v>0</v>
      </c>
      <c r="R6" s="624"/>
      <c r="S6" s="625"/>
      <c r="T6" s="623">
        <f>AS6</f>
        <v>0</v>
      </c>
      <c r="U6" s="624"/>
      <c r="V6" s="625"/>
      <c r="W6" s="623">
        <f>AV6</f>
        <v>0</v>
      </c>
      <c r="X6" s="624"/>
      <c r="Y6" s="625"/>
      <c r="Z6" s="623"/>
      <c r="AA6" s="624"/>
      <c r="AB6" s="625"/>
      <c r="AC6" s="623"/>
      <c r="AD6" s="624"/>
      <c r="AE6" s="625"/>
      <c r="AI6" s="62"/>
      <c r="AJ6" s="627" t="s">
        <v>16</v>
      </c>
      <c r="AK6" s="628"/>
      <c r="AL6" s="629"/>
      <c r="AM6" s="850"/>
      <c r="AN6" s="851"/>
      <c r="AO6" s="853"/>
      <c r="AP6" s="850"/>
      <c r="AQ6" s="851"/>
      <c r="AR6" s="853"/>
      <c r="AS6" s="850"/>
      <c r="AT6" s="851"/>
      <c r="AU6" s="853"/>
      <c r="AV6" s="850"/>
      <c r="AW6" s="851"/>
      <c r="AX6" s="853"/>
      <c r="AY6" s="850"/>
      <c r="AZ6" s="851"/>
      <c r="BA6" s="853"/>
      <c r="BB6" s="850"/>
      <c r="BC6" s="851"/>
      <c r="BD6" s="852"/>
    </row>
    <row r="7" spans="1:56" ht="15" customHeight="1" thickTop="1">
      <c r="A7" s="63">
        <v>1</v>
      </c>
      <c r="B7" s="651">
        <f>N5</f>
        <v>0</v>
      </c>
      <c r="C7" s="652"/>
      <c r="D7" s="653"/>
      <c r="E7" s="654">
        <f>N13</f>
        <v>0</v>
      </c>
      <c r="F7" s="655"/>
      <c r="G7" s="655"/>
      <c r="H7" s="64" t="s">
        <v>17</v>
      </c>
      <c r="J7" s="65">
        <v>1</v>
      </c>
      <c r="K7" s="620" t="s">
        <v>18</v>
      </c>
      <c r="L7" s="621"/>
      <c r="M7" s="622"/>
      <c r="N7" s="858"/>
      <c r="O7" s="859"/>
      <c r="P7" s="66" t="s">
        <v>19</v>
      </c>
      <c r="Q7" s="858"/>
      <c r="R7" s="859"/>
      <c r="S7" s="66" t="s">
        <v>19</v>
      </c>
      <c r="T7" s="858"/>
      <c r="U7" s="859"/>
      <c r="V7" s="66" t="s">
        <v>19</v>
      </c>
      <c r="W7" s="858"/>
      <c r="X7" s="859"/>
      <c r="Y7" s="66" t="s">
        <v>19</v>
      </c>
      <c r="Z7" s="858"/>
      <c r="AA7" s="859"/>
      <c r="AB7" s="66" t="s">
        <v>19</v>
      </c>
      <c r="AC7" s="858"/>
      <c r="AD7" s="859"/>
      <c r="AE7" s="66" t="s">
        <v>19</v>
      </c>
      <c r="AI7" s="67"/>
      <c r="AJ7" s="620"/>
      <c r="AK7" s="621"/>
      <c r="AL7" s="622"/>
      <c r="AM7" s="647"/>
      <c r="AN7" s="648"/>
      <c r="AO7" s="68"/>
      <c r="AP7" s="647"/>
      <c r="AQ7" s="648"/>
      <c r="AR7" s="68"/>
      <c r="AS7" s="649"/>
      <c r="AT7" s="650"/>
      <c r="AU7" s="69"/>
      <c r="AV7" s="647"/>
      <c r="AW7" s="648"/>
      <c r="AX7" s="68"/>
      <c r="AY7" s="647"/>
      <c r="AZ7" s="648"/>
      <c r="BA7" s="68"/>
      <c r="BB7" s="647"/>
      <c r="BC7" s="648"/>
      <c r="BD7" s="70"/>
    </row>
    <row r="8" spans="1:56" ht="15" customHeight="1">
      <c r="A8" s="71">
        <v>2</v>
      </c>
      <c r="B8" s="659">
        <f>Q5</f>
        <v>0</v>
      </c>
      <c r="C8" s="660"/>
      <c r="D8" s="661"/>
      <c r="E8" s="662">
        <f>Q13</f>
        <v>0</v>
      </c>
      <c r="F8" s="656"/>
      <c r="G8" s="656"/>
      <c r="H8" s="72" t="s">
        <v>17</v>
      </c>
      <c r="J8" s="73">
        <v>2</v>
      </c>
      <c r="K8" s="666" t="s">
        <v>20</v>
      </c>
      <c r="L8" s="667"/>
      <c r="M8" s="668"/>
      <c r="N8" s="662">
        <f>AM8</f>
        <v>0</v>
      </c>
      <c r="O8" s="656"/>
      <c r="P8" s="72" t="s">
        <v>21</v>
      </c>
      <c r="Q8" s="662">
        <f>AP8</f>
        <v>0</v>
      </c>
      <c r="R8" s="656"/>
      <c r="S8" s="72" t="s">
        <v>22</v>
      </c>
      <c r="T8" s="662">
        <f>AS8</f>
        <v>0</v>
      </c>
      <c r="U8" s="656"/>
      <c r="V8" s="72" t="s">
        <v>22</v>
      </c>
      <c r="W8" s="662">
        <f>AV8</f>
        <v>0</v>
      </c>
      <c r="X8" s="656"/>
      <c r="Y8" s="72" t="s">
        <v>22</v>
      </c>
      <c r="Z8" s="662"/>
      <c r="AA8" s="656"/>
      <c r="AB8" s="72" t="s">
        <v>22</v>
      </c>
      <c r="AC8" s="662"/>
      <c r="AD8" s="656"/>
      <c r="AE8" s="72" t="s">
        <v>23</v>
      </c>
      <c r="AI8" s="74">
        <v>1</v>
      </c>
      <c r="AJ8" s="666" t="s">
        <v>20</v>
      </c>
      <c r="AK8" s="667"/>
      <c r="AL8" s="668"/>
      <c r="AM8" s="75"/>
      <c r="AN8" s="860" t="s">
        <v>21</v>
      </c>
      <c r="AO8" s="861" t="s">
        <v>24</v>
      </c>
      <c r="AP8" s="76"/>
      <c r="AQ8" s="860" t="s">
        <v>24</v>
      </c>
      <c r="AR8" s="861" t="s">
        <v>24</v>
      </c>
      <c r="AS8" s="77"/>
      <c r="AT8" s="862" t="s">
        <v>24</v>
      </c>
      <c r="AU8" s="863" t="s">
        <v>25</v>
      </c>
      <c r="AV8" s="78"/>
      <c r="AW8" s="860" t="s">
        <v>25</v>
      </c>
      <c r="AX8" s="861" t="s">
        <v>25</v>
      </c>
      <c r="AY8" s="78"/>
      <c r="AZ8" s="860" t="s">
        <v>25</v>
      </c>
      <c r="BA8" s="861" t="s">
        <v>25</v>
      </c>
      <c r="BB8" s="78"/>
      <c r="BC8" s="656" t="s">
        <v>25</v>
      </c>
      <c r="BD8" s="658" t="s">
        <v>24</v>
      </c>
    </row>
    <row r="9" spans="1:56" ht="15" customHeight="1">
      <c r="A9" s="71">
        <v>3</v>
      </c>
      <c r="B9" s="659">
        <f>T5</f>
        <v>0</v>
      </c>
      <c r="C9" s="660"/>
      <c r="D9" s="661"/>
      <c r="E9" s="662">
        <f>T13</f>
        <v>0</v>
      </c>
      <c r="F9" s="656"/>
      <c r="G9" s="656"/>
      <c r="H9" s="72" t="s">
        <v>17</v>
      </c>
      <c r="J9" s="73">
        <v>3</v>
      </c>
      <c r="K9" s="663" t="s">
        <v>26</v>
      </c>
      <c r="L9" s="664"/>
      <c r="M9" s="665"/>
      <c r="N9" s="662">
        <f>ROUNDDOWN(N7*N8/10,0)</f>
        <v>0</v>
      </c>
      <c r="O9" s="656"/>
      <c r="P9" s="72" t="s">
        <v>27</v>
      </c>
      <c r="Q9" s="662">
        <f>ROUNDDOWN(Q7*Q8/10,0)</f>
        <v>0</v>
      </c>
      <c r="R9" s="656"/>
      <c r="S9" s="72" t="s">
        <v>22</v>
      </c>
      <c r="T9" s="662">
        <f>ROUNDDOWN(T7*T8/10,0)</f>
        <v>0</v>
      </c>
      <c r="U9" s="656"/>
      <c r="V9" s="72" t="s">
        <v>22</v>
      </c>
      <c r="W9" s="662">
        <f>ROUNDDOWN(W7*W8/10,0)</f>
        <v>0</v>
      </c>
      <c r="X9" s="656"/>
      <c r="Y9" s="72" t="s">
        <v>22</v>
      </c>
      <c r="Z9" s="662"/>
      <c r="AA9" s="656"/>
      <c r="AB9" s="72" t="s">
        <v>22</v>
      </c>
      <c r="AC9" s="662"/>
      <c r="AD9" s="656"/>
      <c r="AE9" s="72" t="s">
        <v>28</v>
      </c>
      <c r="AI9" s="74">
        <v>2</v>
      </c>
      <c r="AJ9" s="663" t="s">
        <v>26</v>
      </c>
      <c r="AK9" s="664"/>
      <c r="AL9" s="665"/>
      <c r="AM9" s="75"/>
      <c r="AN9" s="860" t="s">
        <v>27</v>
      </c>
      <c r="AO9" s="861" t="s">
        <v>28</v>
      </c>
      <c r="AP9" s="78"/>
      <c r="AQ9" s="860" t="s">
        <v>28</v>
      </c>
      <c r="AR9" s="861" t="s">
        <v>28</v>
      </c>
      <c r="AS9" s="78"/>
      <c r="AT9" s="860" t="s">
        <v>28</v>
      </c>
      <c r="AU9" s="861" t="s">
        <v>28</v>
      </c>
      <c r="AV9" s="78"/>
      <c r="AW9" s="860" t="s">
        <v>28</v>
      </c>
      <c r="AX9" s="861" t="s">
        <v>28</v>
      </c>
      <c r="AY9" s="78">
        <f>AY8</f>
        <v>0</v>
      </c>
      <c r="AZ9" s="860" t="s">
        <v>25</v>
      </c>
      <c r="BA9" s="861" t="s">
        <v>25</v>
      </c>
      <c r="BB9" s="78">
        <f>BB8</f>
        <v>0</v>
      </c>
      <c r="BC9" s="656" t="s">
        <v>24</v>
      </c>
      <c r="BD9" s="658" t="s">
        <v>24</v>
      </c>
    </row>
    <row r="10" spans="1:56" ht="15" customHeight="1">
      <c r="A10" s="71">
        <v>4</v>
      </c>
      <c r="B10" s="659">
        <f>W5</f>
        <v>0</v>
      </c>
      <c r="C10" s="660"/>
      <c r="D10" s="661"/>
      <c r="E10" s="662">
        <f>W13</f>
        <v>0</v>
      </c>
      <c r="F10" s="656"/>
      <c r="G10" s="656"/>
      <c r="H10" s="79" t="s">
        <v>17</v>
      </c>
      <c r="J10" s="73">
        <v>4</v>
      </c>
      <c r="K10" s="663" t="s">
        <v>29</v>
      </c>
      <c r="L10" s="664"/>
      <c r="M10" s="665"/>
      <c r="N10" s="662">
        <f>AM10</f>
        <v>0</v>
      </c>
      <c r="O10" s="656"/>
      <c r="P10" s="72" t="s">
        <v>30</v>
      </c>
      <c r="Q10" s="662">
        <f>AP10</f>
        <v>0</v>
      </c>
      <c r="R10" s="656"/>
      <c r="S10" s="72" t="s">
        <v>30</v>
      </c>
      <c r="T10" s="662">
        <f>AS10</f>
        <v>0</v>
      </c>
      <c r="U10" s="656"/>
      <c r="V10" s="72" t="s">
        <v>30</v>
      </c>
      <c r="W10" s="662">
        <f>AV10</f>
        <v>0</v>
      </c>
      <c r="X10" s="656"/>
      <c r="Y10" s="72" t="s">
        <v>30</v>
      </c>
      <c r="Z10" s="662"/>
      <c r="AA10" s="656"/>
      <c r="AB10" s="72" t="s">
        <v>30</v>
      </c>
      <c r="AC10" s="662"/>
      <c r="AD10" s="656"/>
      <c r="AE10" s="72" t="s">
        <v>17</v>
      </c>
      <c r="AI10" s="74">
        <v>3</v>
      </c>
      <c r="AJ10" s="663" t="s">
        <v>29</v>
      </c>
      <c r="AK10" s="664"/>
      <c r="AL10" s="665"/>
      <c r="AM10" s="80"/>
      <c r="AN10" s="860" t="s">
        <v>17</v>
      </c>
      <c r="AO10" s="861" t="s">
        <v>17</v>
      </c>
      <c r="AP10" s="78"/>
      <c r="AQ10" s="860" t="s">
        <v>17</v>
      </c>
      <c r="AR10" s="861" t="s">
        <v>17</v>
      </c>
      <c r="AS10" s="78"/>
      <c r="AT10" s="860" t="s">
        <v>17</v>
      </c>
      <c r="AU10" s="861" t="s">
        <v>17</v>
      </c>
      <c r="AV10" s="78"/>
      <c r="AW10" s="860" t="s">
        <v>17</v>
      </c>
      <c r="AX10" s="861" t="s">
        <v>17</v>
      </c>
      <c r="AY10" s="78"/>
      <c r="AZ10" s="860" t="s">
        <v>17</v>
      </c>
      <c r="BA10" s="861" t="s">
        <v>17</v>
      </c>
      <c r="BB10" s="78"/>
      <c r="BC10" s="656" t="s">
        <v>17</v>
      </c>
      <c r="BD10" s="658" t="s">
        <v>17</v>
      </c>
    </row>
    <row r="11" spans="1:56" ht="15" customHeight="1">
      <c r="A11" s="71">
        <v>5</v>
      </c>
      <c r="B11" s="659">
        <f>Z5</f>
        <v>0</v>
      </c>
      <c r="C11" s="660"/>
      <c r="D11" s="661"/>
      <c r="E11" s="662">
        <f>Z13</f>
        <v>0</v>
      </c>
      <c r="F11" s="656"/>
      <c r="G11" s="656"/>
      <c r="H11" s="79" t="s">
        <v>17</v>
      </c>
      <c r="J11" s="73">
        <v>5</v>
      </c>
      <c r="K11" s="663" t="s">
        <v>31</v>
      </c>
      <c r="L11" s="664"/>
      <c r="M11" s="665"/>
      <c r="N11" s="662">
        <f>ROUNDDOWN(N9*N10,0)</f>
        <v>0</v>
      </c>
      <c r="O11" s="656"/>
      <c r="P11" s="72" t="s">
        <v>30</v>
      </c>
      <c r="Q11" s="662">
        <f>ROUNDDOWN(Q9*Q10,0)</f>
        <v>0</v>
      </c>
      <c r="R11" s="656"/>
      <c r="S11" s="72" t="s">
        <v>30</v>
      </c>
      <c r="T11" s="662">
        <f>ROUNDDOWN(T9*T10,0)</f>
        <v>0</v>
      </c>
      <c r="U11" s="656"/>
      <c r="V11" s="72" t="s">
        <v>30</v>
      </c>
      <c r="W11" s="662">
        <f>ROUNDDOWN(W9*W10,0)</f>
        <v>0</v>
      </c>
      <c r="X11" s="656"/>
      <c r="Y11" s="72" t="s">
        <v>30</v>
      </c>
      <c r="Z11" s="674"/>
      <c r="AA11" s="675"/>
      <c r="AB11" s="72" t="s">
        <v>30</v>
      </c>
      <c r="AC11" s="662"/>
      <c r="AD11" s="656"/>
      <c r="AE11" s="72" t="s">
        <v>17</v>
      </c>
      <c r="AI11" s="74">
        <v>4</v>
      </c>
      <c r="AJ11" s="663" t="s">
        <v>31</v>
      </c>
      <c r="AK11" s="664"/>
      <c r="AL11" s="665"/>
      <c r="AM11" s="81">
        <f>AM9*AM10</f>
        <v>0</v>
      </c>
      <c r="AN11" s="656" t="s">
        <v>17</v>
      </c>
      <c r="AO11" s="657" t="s">
        <v>32</v>
      </c>
      <c r="AP11" s="82">
        <f>AP9*AP10</f>
        <v>0</v>
      </c>
      <c r="AQ11" s="656" t="s">
        <v>17</v>
      </c>
      <c r="AR11" s="657" t="s">
        <v>32</v>
      </c>
      <c r="AS11" s="82">
        <f>AS9*AS10</f>
        <v>0</v>
      </c>
      <c r="AT11" s="656" t="s">
        <v>17</v>
      </c>
      <c r="AU11" s="657" t="s">
        <v>32</v>
      </c>
      <c r="AV11" s="82">
        <f>AV9*AV10</f>
        <v>0</v>
      </c>
      <c r="AW11" s="656" t="s">
        <v>17</v>
      </c>
      <c r="AX11" s="657" t="s">
        <v>32</v>
      </c>
      <c r="AY11" s="82">
        <f>AY9*AY10</f>
        <v>0</v>
      </c>
      <c r="AZ11" s="656" t="s">
        <v>17</v>
      </c>
      <c r="BA11" s="657" t="s">
        <v>32</v>
      </c>
      <c r="BB11" s="82">
        <f>BB9*BB10</f>
        <v>0</v>
      </c>
      <c r="BC11" s="656" t="s">
        <v>17</v>
      </c>
      <c r="BD11" s="658" t="s">
        <v>32</v>
      </c>
    </row>
    <row r="12" spans="1:56" ht="15" customHeight="1">
      <c r="A12" s="71">
        <v>6</v>
      </c>
      <c r="B12" s="659">
        <f>AC5</f>
        <v>0</v>
      </c>
      <c r="C12" s="660"/>
      <c r="D12" s="661"/>
      <c r="E12" s="673">
        <f>AC13</f>
        <v>0</v>
      </c>
      <c r="F12" s="669"/>
      <c r="G12" s="669"/>
      <c r="H12" s="79" t="s">
        <v>17</v>
      </c>
      <c r="J12" s="73">
        <v>6</v>
      </c>
      <c r="K12" s="83"/>
      <c r="L12" s="83"/>
      <c r="M12" s="84"/>
      <c r="N12" s="662"/>
      <c r="O12" s="656"/>
      <c r="P12" s="72"/>
      <c r="Q12" s="662"/>
      <c r="R12" s="656"/>
      <c r="S12" s="72"/>
      <c r="T12" s="662"/>
      <c r="U12" s="656"/>
      <c r="V12" s="72"/>
      <c r="W12" s="662"/>
      <c r="X12" s="656"/>
      <c r="Y12" s="72"/>
      <c r="Z12" s="662"/>
      <c r="AA12" s="656"/>
      <c r="AB12" s="72"/>
      <c r="AC12" s="662"/>
      <c r="AD12" s="656"/>
      <c r="AE12" s="72"/>
      <c r="AI12" s="74"/>
      <c r="AJ12" s="83"/>
      <c r="AK12" s="83"/>
      <c r="AL12" s="84"/>
      <c r="AM12" s="82"/>
      <c r="AN12" s="656"/>
      <c r="AO12" s="657"/>
      <c r="AP12" s="82"/>
      <c r="AQ12" s="656"/>
      <c r="AR12" s="657"/>
      <c r="AS12" s="85"/>
      <c r="AT12" s="685"/>
      <c r="AU12" s="686"/>
      <c r="AV12" s="82"/>
      <c r="AW12" s="656"/>
      <c r="AX12" s="657"/>
      <c r="AY12" s="82"/>
      <c r="AZ12" s="656"/>
      <c r="BA12" s="657"/>
      <c r="BB12" s="82"/>
      <c r="BC12" s="656"/>
      <c r="BD12" s="658"/>
    </row>
    <row r="13" spans="1:56" ht="15" customHeight="1" thickBot="1">
      <c r="A13" s="676" t="s">
        <v>33</v>
      </c>
      <c r="B13" s="677"/>
      <c r="C13" s="677"/>
      <c r="D13" s="678"/>
      <c r="E13" s="679">
        <f>SUM(E7:G12)</f>
        <v>0</v>
      </c>
      <c r="F13" s="671"/>
      <c r="G13" s="671"/>
      <c r="H13" s="86" t="s">
        <v>17</v>
      </c>
      <c r="J13" s="680" t="s">
        <v>34</v>
      </c>
      <c r="K13" s="681"/>
      <c r="L13" s="681"/>
      <c r="M13" s="682"/>
      <c r="N13" s="679">
        <f>SUM(N11)</f>
        <v>0</v>
      </c>
      <c r="O13" s="671"/>
      <c r="P13" s="86" t="s">
        <v>30</v>
      </c>
      <c r="Q13" s="679">
        <f>SUM(Q11)</f>
        <v>0</v>
      </c>
      <c r="R13" s="671"/>
      <c r="S13" s="86" t="s">
        <v>30</v>
      </c>
      <c r="T13" s="679">
        <f>SUM(T11)</f>
        <v>0</v>
      </c>
      <c r="U13" s="671"/>
      <c r="V13" s="86" t="s">
        <v>30</v>
      </c>
      <c r="W13" s="679">
        <f>SUM(W11)</f>
        <v>0</v>
      </c>
      <c r="X13" s="671"/>
      <c r="Y13" s="86" t="s">
        <v>30</v>
      </c>
      <c r="Z13" s="683">
        <f>SUM(Z11)</f>
        <v>0</v>
      </c>
      <c r="AA13" s="684"/>
      <c r="AB13" s="86" t="s">
        <v>30</v>
      </c>
      <c r="AC13" s="679">
        <f>SUM(AC11)</f>
        <v>0</v>
      </c>
      <c r="AD13" s="671"/>
      <c r="AE13" s="86" t="s">
        <v>17</v>
      </c>
      <c r="AI13" s="688" t="s">
        <v>34</v>
      </c>
      <c r="AJ13" s="681"/>
      <c r="AK13" s="681"/>
      <c r="AL13" s="682"/>
      <c r="AM13" s="87">
        <f>SUM(AM11)</f>
        <v>0</v>
      </c>
      <c r="AN13" s="671" t="s">
        <v>17</v>
      </c>
      <c r="AO13" s="672" t="s">
        <v>32</v>
      </c>
      <c r="AP13" s="87">
        <f>SUM(AP11)</f>
        <v>0</v>
      </c>
      <c r="AQ13" s="671" t="s">
        <v>17</v>
      </c>
      <c r="AR13" s="672" t="s">
        <v>32</v>
      </c>
      <c r="AS13" s="87">
        <f>SUM(AS11)</f>
        <v>0</v>
      </c>
      <c r="AT13" s="671" t="s">
        <v>17</v>
      </c>
      <c r="AU13" s="672" t="s">
        <v>32</v>
      </c>
      <c r="AV13" s="87">
        <f>SUM(AV11)</f>
        <v>0</v>
      </c>
      <c r="AW13" s="671" t="s">
        <v>17</v>
      </c>
      <c r="AX13" s="672" t="s">
        <v>32</v>
      </c>
      <c r="AY13" s="87">
        <f>SUM(AY11)</f>
        <v>0</v>
      </c>
      <c r="AZ13" s="671" t="s">
        <v>17</v>
      </c>
      <c r="BA13" s="672" t="s">
        <v>32</v>
      </c>
      <c r="BB13" s="87">
        <f>SUM(BB11)</f>
        <v>0</v>
      </c>
      <c r="BC13" s="671" t="s">
        <v>17</v>
      </c>
      <c r="BD13" s="687" t="s">
        <v>32</v>
      </c>
    </row>
    <row r="14" spans="1:56" ht="15" customHeight="1" thickTop="1" thickBot="1"/>
    <row r="15" spans="1:56" ht="15" customHeight="1" thickTop="1">
      <c r="A15" s="620" t="s">
        <v>35</v>
      </c>
      <c r="B15" s="621"/>
      <c r="C15" s="621"/>
      <c r="D15" s="621"/>
      <c r="E15" s="621"/>
      <c r="F15" s="621"/>
      <c r="G15" s="621"/>
      <c r="H15" s="622"/>
      <c r="J15" s="63" t="s">
        <v>36</v>
      </c>
      <c r="K15" s="88"/>
      <c r="L15" s="88"/>
      <c r="M15" s="88"/>
      <c r="N15" s="618"/>
      <c r="O15" s="618"/>
      <c r="P15" s="618"/>
      <c r="Q15" s="618"/>
      <c r="R15" s="618"/>
      <c r="S15" s="618"/>
      <c r="T15" s="618"/>
      <c r="U15" s="618"/>
      <c r="V15" s="618"/>
      <c r="W15" s="618"/>
      <c r="X15" s="618"/>
      <c r="Y15" s="618"/>
      <c r="Z15" s="618"/>
      <c r="AA15" s="618"/>
      <c r="AB15" s="618"/>
      <c r="AC15" s="618"/>
      <c r="AD15" s="618"/>
      <c r="AE15" s="619"/>
      <c r="AI15" s="89" t="s">
        <v>37</v>
      </c>
      <c r="AJ15" s="88"/>
      <c r="AK15" s="88"/>
      <c r="AL15" s="88"/>
      <c r="AM15" s="618"/>
      <c r="AN15" s="618"/>
      <c r="AO15" s="618"/>
      <c r="AP15" s="618"/>
      <c r="AQ15" s="618"/>
      <c r="AR15" s="618"/>
      <c r="AS15" s="618"/>
      <c r="AT15" s="618"/>
      <c r="AU15" s="618"/>
      <c r="AV15" s="618"/>
      <c r="AW15" s="618"/>
      <c r="AX15" s="618"/>
      <c r="AY15" s="618"/>
      <c r="AZ15" s="618"/>
      <c r="BA15" s="618"/>
      <c r="BB15" s="618"/>
      <c r="BC15" s="618"/>
      <c r="BD15" s="643"/>
    </row>
    <row r="16" spans="1:56" ht="15" customHeight="1" thickBot="1">
      <c r="A16" s="90"/>
      <c r="B16" s="627" t="s">
        <v>38</v>
      </c>
      <c r="C16" s="628"/>
      <c r="D16" s="629"/>
      <c r="E16" s="627" t="s">
        <v>15</v>
      </c>
      <c r="F16" s="628"/>
      <c r="G16" s="628"/>
      <c r="H16" s="629"/>
      <c r="J16" s="61" t="s">
        <v>39</v>
      </c>
      <c r="K16" s="627" t="s">
        <v>38</v>
      </c>
      <c r="L16" s="628"/>
      <c r="M16" s="629"/>
      <c r="N16" s="627" t="s">
        <v>15</v>
      </c>
      <c r="O16" s="689"/>
      <c r="P16" s="690"/>
      <c r="Q16" s="627" t="s">
        <v>15</v>
      </c>
      <c r="R16" s="689"/>
      <c r="S16" s="690"/>
      <c r="T16" s="627" t="s">
        <v>15</v>
      </c>
      <c r="U16" s="689"/>
      <c r="V16" s="690"/>
      <c r="W16" s="627" t="s">
        <v>15</v>
      </c>
      <c r="X16" s="689"/>
      <c r="Y16" s="690"/>
      <c r="Z16" s="627" t="s">
        <v>15</v>
      </c>
      <c r="AA16" s="689"/>
      <c r="AB16" s="690"/>
      <c r="AC16" s="627" t="s">
        <v>15</v>
      </c>
      <c r="AD16" s="689"/>
      <c r="AE16" s="690"/>
      <c r="AI16" s="62" t="s">
        <v>39</v>
      </c>
      <c r="AJ16" s="627" t="s">
        <v>38</v>
      </c>
      <c r="AK16" s="628"/>
      <c r="AL16" s="629"/>
      <c r="AM16" s="627" t="s">
        <v>15</v>
      </c>
      <c r="AN16" s="689"/>
      <c r="AO16" s="690"/>
      <c r="AP16" s="627" t="s">
        <v>15</v>
      </c>
      <c r="AQ16" s="689"/>
      <c r="AR16" s="690"/>
      <c r="AS16" s="627" t="s">
        <v>15</v>
      </c>
      <c r="AT16" s="689"/>
      <c r="AU16" s="690"/>
      <c r="AV16" s="627" t="s">
        <v>15</v>
      </c>
      <c r="AW16" s="689"/>
      <c r="AX16" s="690"/>
      <c r="AY16" s="627" t="s">
        <v>15</v>
      </c>
      <c r="AZ16" s="689"/>
      <c r="BA16" s="690"/>
      <c r="BB16" s="627" t="s">
        <v>15</v>
      </c>
      <c r="BC16" s="689"/>
      <c r="BD16" s="691"/>
    </row>
    <row r="17" spans="1:56" ht="15" customHeight="1" thickTop="1">
      <c r="A17" s="67">
        <v>1</v>
      </c>
      <c r="B17" s="692" t="s">
        <v>40</v>
      </c>
      <c r="C17" s="693"/>
      <c r="D17" s="694"/>
      <c r="E17" s="654">
        <f>SUM(N17:AD17)</f>
        <v>0</v>
      </c>
      <c r="F17" s="655"/>
      <c r="G17" s="655"/>
      <c r="H17" s="91" t="s">
        <v>17</v>
      </c>
      <c r="J17" s="67">
        <v>1</v>
      </c>
      <c r="K17" s="692" t="s">
        <v>40</v>
      </c>
      <c r="L17" s="693"/>
      <c r="M17" s="694"/>
      <c r="N17" s="662">
        <f>ROUNDDOWN($N$7*0.1*AM17,0)</f>
        <v>0</v>
      </c>
      <c r="O17" s="656"/>
      <c r="P17" s="92" t="s">
        <v>30</v>
      </c>
      <c r="Q17" s="662">
        <f>ROUNDDOWN($Q$7*0.1*AP17,0)</f>
        <v>0</v>
      </c>
      <c r="R17" s="656"/>
      <c r="S17" s="92" t="s">
        <v>30</v>
      </c>
      <c r="T17" s="662">
        <f>ROUNDDOWN($T$7*0.1*AS17,0)</f>
        <v>0</v>
      </c>
      <c r="U17" s="656"/>
      <c r="V17" s="92" t="s">
        <v>30</v>
      </c>
      <c r="W17" s="662">
        <f>ROUNDDOWN($W$7*0.1*AV17,0)</f>
        <v>0</v>
      </c>
      <c r="X17" s="656"/>
      <c r="Y17" s="92" t="s">
        <v>30</v>
      </c>
      <c r="Z17" s="654"/>
      <c r="AA17" s="655"/>
      <c r="AB17" s="92" t="s">
        <v>30</v>
      </c>
      <c r="AC17" s="654"/>
      <c r="AD17" s="655"/>
      <c r="AE17" s="92" t="s">
        <v>30</v>
      </c>
      <c r="AI17" s="67">
        <v>1</v>
      </c>
      <c r="AJ17" s="692" t="s">
        <v>40</v>
      </c>
      <c r="AK17" s="693"/>
      <c r="AL17" s="694"/>
      <c r="AM17" s="93"/>
      <c r="AN17" s="864" t="s">
        <v>17</v>
      </c>
      <c r="AO17" s="865"/>
      <c r="AP17" s="93"/>
      <c r="AQ17" s="864" t="s">
        <v>17</v>
      </c>
      <c r="AR17" s="865"/>
      <c r="AS17" s="94"/>
      <c r="AT17" s="864" t="s">
        <v>17</v>
      </c>
      <c r="AU17" s="865"/>
      <c r="AV17" s="93"/>
      <c r="AW17" s="864" t="s">
        <v>17</v>
      </c>
      <c r="AX17" s="865"/>
      <c r="AY17" s="94"/>
      <c r="AZ17" s="864" t="s">
        <v>17</v>
      </c>
      <c r="BA17" s="865"/>
      <c r="BB17" s="95">
        <v>0</v>
      </c>
      <c r="BC17" s="655" t="s">
        <v>17</v>
      </c>
      <c r="BD17" s="696"/>
    </row>
    <row r="18" spans="1:56" ht="15" customHeight="1">
      <c r="A18" s="74">
        <v>2</v>
      </c>
      <c r="B18" s="663" t="s">
        <v>41</v>
      </c>
      <c r="C18" s="664"/>
      <c r="D18" s="665"/>
      <c r="E18" s="662">
        <f>SUM(N18:AD18)</f>
        <v>0</v>
      </c>
      <c r="F18" s="656"/>
      <c r="G18" s="656"/>
      <c r="H18" s="72" t="s">
        <v>17</v>
      </c>
      <c r="J18" s="74">
        <v>2</v>
      </c>
      <c r="K18" s="663" t="s">
        <v>41</v>
      </c>
      <c r="L18" s="664"/>
      <c r="M18" s="665"/>
      <c r="N18" s="662">
        <f>ROUNDDOWN($N$7*0.1*AM18,0)</f>
        <v>0</v>
      </c>
      <c r="O18" s="656"/>
      <c r="P18" s="72" t="s">
        <v>30</v>
      </c>
      <c r="Q18" s="662">
        <f t="shared" ref="Q18:Q33" si="0">ROUNDDOWN($Q$7*0.1*AP18,0)</f>
        <v>0</v>
      </c>
      <c r="R18" s="656"/>
      <c r="S18" s="72" t="s">
        <v>30</v>
      </c>
      <c r="T18" s="662">
        <f t="shared" ref="T18:T33" si="1">ROUNDDOWN($T$7*0.1*AS18,0)</f>
        <v>0</v>
      </c>
      <c r="U18" s="656"/>
      <c r="V18" s="72" t="s">
        <v>30</v>
      </c>
      <c r="W18" s="662">
        <f t="shared" ref="W18:W33" si="2">ROUNDDOWN($W$7*0.1*AV18,0)</f>
        <v>0</v>
      </c>
      <c r="X18" s="656"/>
      <c r="Y18" s="72" t="s">
        <v>30</v>
      </c>
      <c r="Z18" s="662"/>
      <c r="AA18" s="656"/>
      <c r="AB18" s="72" t="s">
        <v>30</v>
      </c>
      <c r="AC18" s="662"/>
      <c r="AD18" s="656"/>
      <c r="AE18" s="72" t="s">
        <v>30</v>
      </c>
      <c r="AI18" s="74">
        <v>2</v>
      </c>
      <c r="AJ18" s="663" t="s">
        <v>41</v>
      </c>
      <c r="AK18" s="664"/>
      <c r="AL18" s="665"/>
      <c r="AM18" s="93"/>
      <c r="AN18" s="860" t="s">
        <v>17</v>
      </c>
      <c r="AO18" s="861"/>
      <c r="AP18" s="93"/>
      <c r="AQ18" s="860" t="s">
        <v>17</v>
      </c>
      <c r="AR18" s="861"/>
      <c r="AS18" s="94"/>
      <c r="AT18" s="860" t="s">
        <v>17</v>
      </c>
      <c r="AU18" s="861"/>
      <c r="AV18" s="93"/>
      <c r="AW18" s="860" t="s">
        <v>17</v>
      </c>
      <c r="AX18" s="861"/>
      <c r="AY18" s="94"/>
      <c r="AZ18" s="860" t="s">
        <v>17</v>
      </c>
      <c r="BA18" s="861"/>
      <c r="BB18" s="78">
        <v>0</v>
      </c>
      <c r="BC18" s="656" t="s">
        <v>17</v>
      </c>
      <c r="BD18" s="658"/>
    </row>
    <row r="19" spans="1:56" ht="15" customHeight="1">
      <c r="A19" s="74">
        <v>3</v>
      </c>
      <c r="B19" s="663" t="s">
        <v>42</v>
      </c>
      <c r="C19" s="664"/>
      <c r="D19" s="665"/>
      <c r="E19" s="662">
        <f>SUM(N19:AD19)</f>
        <v>0</v>
      </c>
      <c r="F19" s="656"/>
      <c r="G19" s="656"/>
      <c r="H19" s="72" t="s">
        <v>17</v>
      </c>
      <c r="J19" s="74">
        <v>3</v>
      </c>
      <c r="K19" s="663" t="s">
        <v>42</v>
      </c>
      <c r="L19" s="664"/>
      <c r="M19" s="665"/>
      <c r="N19" s="662">
        <f>ROUNDDOWN($N$7*0.1*AM19,0)</f>
        <v>0</v>
      </c>
      <c r="O19" s="656"/>
      <c r="P19" s="72" t="s">
        <v>30</v>
      </c>
      <c r="Q19" s="662">
        <f t="shared" si="0"/>
        <v>0</v>
      </c>
      <c r="R19" s="656"/>
      <c r="S19" s="72" t="s">
        <v>30</v>
      </c>
      <c r="T19" s="662">
        <f t="shared" si="1"/>
        <v>0</v>
      </c>
      <c r="U19" s="656"/>
      <c r="V19" s="72" t="s">
        <v>30</v>
      </c>
      <c r="W19" s="662">
        <f t="shared" si="2"/>
        <v>0</v>
      </c>
      <c r="X19" s="656"/>
      <c r="Y19" s="72" t="s">
        <v>30</v>
      </c>
      <c r="Z19" s="662"/>
      <c r="AA19" s="656"/>
      <c r="AB19" s="72" t="s">
        <v>30</v>
      </c>
      <c r="AC19" s="662"/>
      <c r="AD19" s="656"/>
      <c r="AE19" s="72" t="s">
        <v>30</v>
      </c>
      <c r="AI19" s="74">
        <v>3</v>
      </c>
      <c r="AJ19" s="663" t="s">
        <v>42</v>
      </c>
      <c r="AK19" s="664"/>
      <c r="AL19" s="665"/>
      <c r="AM19" s="93"/>
      <c r="AN19" s="860" t="s">
        <v>17</v>
      </c>
      <c r="AO19" s="861"/>
      <c r="AP19" s="93"/>
      <c r="AQ19" s="860" t="s">
        <v>17</v>
      </c>
      <c r="AR19" s="861"/>
      <c r="AS19" s="94"/>
      <c r="AT19" s="860" t="s">
        <v>17</v>
      </c>
      <c r="AU19" s="861"/>
      <c r="AV19" s="93"/>
      <c r="AW19" s="860" t="s">
        <v>17</v>
      </c>
      <c r="AX19" s="861"/>
      <c r="AY19" s="94"/>
      <c r="AZ19" s="860" t="s">
        <v>17</v>
      </c>
      <c r="BA19" s="861"/>
      <c r="BB19" s="78">
        <v>0</v>
      </c>
      <c r="BC19" s="656" t="s">
        <v>17</v>
      </c>
      <c r="BD19" s="658"/>
    </row>
    <row r="20" spans="1:56" ht="15" customHeight="1">
      <c r="A20" s="74">
        <v>4</v>
      </c>
      <c r="B20" s="697" t="s">
        <v>43</v>
      </c>
      <c r="C20" s="698"/>
      <c r="D20" s="699"/>
      <c r="E20" s="662">
        <f>SUM(N20:AD20)</f>
        <v>0</v>
      </c>
      <c r="F20" s="656"/>
      <c r="G20" s="656"/>
      <c r="H20" s="72" t="s">
        <v>17</v>
      </c>
      <c r="J20" s="74">
        <v>4</v>
      </c>
      <c r="K20" s="697" t="s">
        <v>43</v>
      </c>
      <c r="L20" s="698"/>
      <c r="M20" s="699"/>
      <c r="N20" s="662">
        <f>ROUNDDOWN($N$7*0.1*AM20,0)</f>
        <v>0</v>
      </c>
      <c r="O20" s="656"/>
      <c r="P20" s="72" t="s">
        <v>30</v>
      </c>
      <c r="Q20" s="662">
        <f t="shared" si="0"/>
        <v>0</v>
      </c>
      <c r="R20" s="656"/>
      <c r="S20" s="72" t="s">
        <v>30</v>
      </c>
      <c r="T20" s="662">
        <f t="shared" si="1"/>
        <v>0</v>
      </c>
      <c r="U20" s="656"/>
      <c r="V20" s="72" t="s">
        <v>30</v>
      </c>
      <c r="W20" s="662">
        <f t="shared" si="2"/>
        <v>0</v>
      </c>
      <c r="X20" s="656"/>
      <c r="Y20" s="72" t="s">
        <v>30</v>
      </c>
      <c r="Z20" s="662"/>
      <c r="AA20" s="656"/>
      <c r="AB20" s="72" t="s">
        <v>30</v>
      </c>
      <c r="AC20" s="662"/>
      <c r="AD20" s="656"/>
      <c r="AE20" s="72" t="s">
        <v>30</v>
      </c>
      <c r="AI20" s="74">
        <v>4</v>
      </c>
      <c r="AJ20" s="697" t="s">
        <v>43</v>
      </c>
      <c r="AK20" s="698"/>
      <c r="AL20" s="699"/>
      <c r="AM20" s="93"/>
      <c r="AN20" s="860" t="s">
        <v>17</v>
      </c>
      <c r="AO20" s="861"/>
      <c r="AP20" s="93"/>
      <c r="AQ20" s="860" t="s">
        <v>17</v>
      </c>
      <c r="AR20" s="861"/>
      <c r="AS20" s="94"/>
      <c r="AT20" s="860" t="s">
        <v>17</v>
      </c>
      <c r="AU20" s="861"/>
      <c r="AV20" s="93"/>
      <c r="AW20" s="860" t="s">
        <v>17</v>
      </c>
      <c r="AX20" s="861"/>
      <c r="AY20" s="94"/>
      <c r="AZ20" s="860" t="s">
        <v>17</v>
      </c>
      <c r="BA20" s="861"/>
      <c r="BB20" s="78">
        <v>0</v>
      </c>
      <c r="BC20" s="656" t="s">
        <v>17</v>
      </c>
      <c r="BD20" s="658"/>
    </row>
    <row r="21" spans="1:56" ht="15" customHeight="1">
      <c r="A21" s="74">
        <v>5</v>
      </c>
      <c r="B21" s="697" t="s">
        <v>44</v>
      </c>
      <c r="C21" s="698"/>
      <c r="D21" s="699"/>
      <c r="E21" s="662">
        <f>SUM(N21:AD21)</f>
        <v>0</v>
      </c>
      <c r="F21" s="656"/>
      <c r="G21" s="656"/>
      <c r="H21" s="72" t="s">
        <v>17</v>
      </c>
      <c r="J21" s="74">
        <v>5</v>
      </c>
      <c r="K21" s="697" t="s">
        <v>44</v>
      </c>
      <c r="L21" s="698"/>
      <c r="M21" s="699"/>
      <c r="N21" s="662">
        <f>ROUNDDOWN($N$7*0.1*AM21,0)</f>
        <v>0</v>
      </c>
      <c r="O21" s="656"/>
      <c r="P21" s="72" t="s">
        <v>30</v>
      </c>
      <c r="Q21" s="662">
        <f t="shared" si="0"/>
        <v>0</v>
      </c>
      <c r="R21" s="656"/>
      <c r="S21" s="72" t="s">
        <v>30</v>
      </c>
      <c r="T21" s="662">
        <f t="shared" si="1"/>
        <v>0</v>
      </c>
      <c r="U21" s="656"/>
      <c r="V21" s="72" t="s">
        <v>30</v>
      </c>
      <c r="W21" s="662">
        <f t="shared" si="2"/>
        <v>0</v>
      </c>
      <c r="X21" s="656"/>
      <c r="Y21" s="72" t="s">
        <v>30</v>
      </c>
      <c r="Z21" s="662"/>
      <c r="AA21" s="656"/>
      <c r="AB21" s="72" t="s">
        <v>30</v>
      </c>
      <c r="AC21" s="662"/>
      <c r="AD21" s="656"/>
      <c r="AE21" s="72" t="s">
        <v>30</v>
      </c>
      <c r="AI21" s="74">
        <v>5</v>
      </c>
      <c r="AJ21" s="697" t="s">
        <v>44</v>
      </c>
      <c r="AK21" s="698"/>
      <c r="AL21" s="699"/>
      <c r="AM21" s="93"/>
      <c r="AN21" s="860" t="s">
        <v>17</v>
      </c>
      <c r="AO21" s="861"/>
      <c r="AP21" s="93"/>
      <c r="AQ21" s="860" t="s">
        <v>17</v>
      </c>
      <c r="AR21" s="861"/>
      <c r="AS21" s="94"/>
      <c r="AT21" s="860" t="s">
        <v>17</v>
      </c>
      <c r="AU21" s="861"/>
      <c r="AV21" s="93"/>
      <c r="AW21" s="860" t="s">
        <v>17</v>
      </c>
      <c r="AX21" s="861"/>
      <c r="AY21" s="94"/>
      <c r="AZ21" s="860" t="s">
        <v>17</v>
      </c>
      <c r="BA21" s="861"/>
      <c r="BB21" s="78">
        <v>0</v>
      </c>
      <c r="BC21" s="656" t="s">
        <v>17</v>
      </c>
      <c r="BD21" s="658"/>
    </row>
    <row r="22" spans="1:56" ht="15" customHeight="1">
      <c r="A22" s="96">
        <v>6</v>
      </c>
      <c r="B22" s="697" t="s">
        <v>45</v>
      </c>
      <c r="C22" s="700"/>
      <c r="D22" s="701"/>
      <c r="E22" s="662">
        <f t="shared" ref="E22:E30" si="3">SUM(N22:AD22)</f>
        <v>0</v>
      </c>
      <c r="F22" s="656"/>
      <c r="G22" s="656"/>
      <c r="H22" s="72" t="s">
        <v>17</v>
      </c>
      <c r="J22" s="96">
        <v>6</v>
      </c>
      <c r="K22" s="697" t="s">
        <v>45</v>
      </c>
      <c r="L22" s="700"/>
      <c r="M22" s="701"/>
      <c r="N22" s="662">
        <f t="shared" ref="N22:N30" si="4">ROUNDDOWN($N$7*0.1*AM22,0)</f>
        <v>0</v>
      </c>
      <c r="O22" s="656"/>
      <c r="P22" s="72" t="s">
        <v>30</v>
      </c>
      <c r="Q22" s="662">
        <f t="shared" si="0"/>
        <v>0</v>
      </c>
      <c r="R22" s="656"/>
      <c r="S22" s="72" t="s">
        <v>30</v>
      </c>
      <c r="T22" s="662">
        <f t="shared" si="1"/>
        <v>0</v>
      </c>
      <c r="U22" s="656"/>
      <c r="V22" s="72" t="s">
        <v>30</v>
      </c>
      <c r="W22" s="662">
        <f t="shared" si="2"/>
        <v>0</v>
      </c>
      <c r="X22" s="656"/>
      <c r="Y22" s="72" t="s">
        <v>30</v>
      </c>
      <c r="Z22" s="662"/>
      <c r="AA22" s="656"/>
      <c r="AB22" s="72" t="s">
        <v>30</v>
      </c>
      <c r="AC22" s="662"/>
      <c r="AD22" s="656"/>
      <c r="AE22" s="72" t="s">
        <v>30</v>
      </c>
      <c r="AI22" s="96">
        <v>6</v>
      </c>
      <c r="AJ22" s="697" t="s">
        <v>45</v>
      </c>
      <c r="AK22" s="700"/>
      <c r="AL22" s="701"/>
      <c r="AM22" s="93"/>
      <c r="AN22" s="860" t="s">
        <v>17</v>
      </c>
      <c r="AO22" s="861"/>
      <c r="AP22" s="93"/>
      <c r="AQ22" s="860" t="s">
        <v>17</v>
      </c>
      <c r="AR22" s="861"/>
      <c r="AS22" s="94"/>
      <c r="AT22" s="860" t="s">
        <v>17</v>
      </c>
      <c r="AU22" s="861"/>
      <c r="AV22" s="93"/>
      <c r="AW22" s="860" t="s">
        <v>17</v>
      </c>
      <c r="AX22" s="861"/>
      <c r="AY22" s="94"/>
      <c r="AZ22" s="860" t="s">
        <v>17</v>
      </c>
      <c r="BA22" s="861"/>
      <c r="BB22" s="78">
        <v>0</v>
      </c>
      <c r="BC22" s="656" t="s">
        <v>17</v>
      </c>
      <c r="BD22" s="658"/>
    </row>
    <row r="23" spans="1:56" ht="15" customHeight="1">
      <c r="A23" s="96">
        <v>7</v>
      </c>
      <c r="B23" s="697" t="s">
        <v>46</v>
      </c>
      <c r="C23" s="700"/>
      <c r="D23" s="701"/>
      <c r="E23" s="662">
        <f t="shared" si="3"/>
        <v>0</v>
      </c>
      <c r="F23" s="656"/>
      <c r="G23" s="656"/>
      <c r="H23" s="72" t="s">
        <v>17</v>
      </c>
      <c r="J23" s="96">
        <v>7</v>
      </c>
      <c r="K23" s="697" t="s">
        <v>46</v>
      </c>
      <c r="L23" s="700"/>
      <c r="M23" s="701"/>
      <c r="N23" s="662">
        <f t="shared" si="4"/>
        <v>0</v>
      </c>
      <c r="O23" s="656"/>
      <c r="P23" s="72" t="s">
        <v>30</v>
      </c>
      <c r="Q23" s="662">
        <f t="shared" si="0"/>
        <v>0</v>
      </c>
      <c r="R23" s="656"/>
      <c r="S23" s="72" t="s">
        <v>30</v>
      </c>
      <c r="T23" s="662">
        <f t="shared" si="1"/>
        <v>0</v>
      </c>
      <c r="U23" s="656"/>
      <c r="V23" s="72" t="s">
        <v>30</v>
      </c>
      <c r="W23" s="662">
        <f t="shared" si="2"/>
        <v>0</v>
      </c>
      <c r="X23" s="656"/>
      <c r="Y23" s="72" t="s">
        <v>30</v>
      </c>
      <c r="Z23" s="662"/>
      <c r="AA23" s="656"/>
      <c r="AB23" s="72" t="s">
        <v>30</v>
      </c>
      <c r="AC23" s="662"/>
      <c r="AD23" s="656"/>
      <c r="AE23" s="72" t="s">
        <v>30</v>
      </c>
      <c r="AI23" s="96">
        <v>7</v>
      </c>
      <c r="AJ23" s="697" t="s">
        <v>46</v>
      </c>
      <c r="AK23" s="700"/>
      <c r="AL23" s="701"/>
      <c r="AM23" s="93"/>
      <c r="AN23" s="860" t="s">
        <v>17</v>
      </c>
      <c r="AO23" s="861"/>
      <c r="AP23" s="93"/>
      <c r="AQ23" s="860" t="s">
        <v>17</v>
      </c>
      <c r="AR23" s="861"/>
      <c r="AS23" s="94"/>
      <c r="AT23" s="860" t="s">
        <v>17</v>
      </c>
      <c r="AU23" s="861"/>
      <c r="AV23" s="93"/>
      <c r="AW23" s="860" t="s">
        <v>17</v>
      </c>
      <c r="AX23" s="861"/>
      <c r="AY23" s="94"/>
      <c r="AZ23" s="860" t="s">
        <v>17</v>
      </c>
      <c r="BA23" s="861"/>
      <c r="BB23" s="78">
        <v>0</v>
      </c>
      <c r="BC23" s="656" t="s">
        <v>17</v>
      </c>
      <c r="BD23" s="658"/>
    </row>
    <row r="24" spans="1:56" ht="15" customHeight="1">
      <c r="A24" s="702" t="s">
        <v>47</v>
      </c>
      <c r="B24" s="697" t="s">
        <v>48</v>
      </c>
      <c r="C24" s="700"/>
      <c r="D24" s="701"/>
      <c r="E24" s="662">
        <f t="shared" si="3"/>
        <v>0</v>
      </c>
      <c r="F24" s="656"/>
      <c r="G24" s="656"/>
      <c r="H24" s="72" t="s">
        <v>17</v>
      </c>
      <c r="J24" s="702" t="s">
        <v>47</v>
      </c>
      <c r="K24" s="697" t="s">
        <v>48</v>
      </c>
      <c r="L24" s="700"/>
      <c r="M24" s="701"/>
      <c r="N24" s="662">
        <f t="shared" si="4"/>
        <v>0</v>
      </c>
      <c r="O24" s="656"/>
      <c r="P24" s="72" t="s">
        <v>30</v>
      </c>
      <c r="Q24" s="662">
        <f t="shared" si="0"/>
        <v>0</v>
      </c>
      <c r="R24" s="656"/>
      <c r="S24" s="72" t="s">
        <v>30</v>
      </c>
      <c r="T24" s="662">
        <f t="shared" si="1"/>
        <v>0</v>
      </c>
      <c r="U24" s="656"/>
      <c r="V24" s="72" t="s">
        <v>30</v>
      </c>
      <c r="W24" s="662">
        <f t="shared" si="2"/>
        <v>0</v>
      </c>
      <c r="X24" s="656"/>
      <c r="Y24" s="72" t="s">
        <v>30</v>
      </c>
      <c r="Z24" s="662"/>
      <c r="AA24" s="656"/>
      <c r="AB24" s="72" t="s">
        <v>30</v>
      </c>
      <c r="AC24" s="662"/>
      <c r="AD24" s="656"/>
      <c r="AE24" s="72" t="s">
        <v>30</v>
      </c>
      <c r="AI24" s="702" t="s">
        <v>47</v>
      </c>
      <c r="AJ24" s="697" t="s">
        <v>48</v>
      </c>
      <c r="AK24" s="700"/>
      <c r="AL24" s="701"/>
      <c r="AM24" s="93"/>
      <c r="AN24" s="860" t="s">
        <v>17</v>
      </c>
      <c r="AO24" s="861"/>
      <c r="AP24" s="93"/>
      <c r="AQ24" s="860" t="s">
        <v>17</v>
      </c>
      <c r="AR24" s="861"/>
      <c r="AS24" s="94"/>
      <c r="AT24" s="860" t="s">
        <v>17</v>
      </c>
      <c r="AU24" s="861"/>
      <c r="AV24" s="93"/>
      <c r="AW24" s="860" t="s">
        <v>17</v>
      </c>
      <c r="AX24" s="861"/>
      <c r="AY24" s="94"/>
      <c r="AZ24" s="860" t="s">
        <v>17</v>
      </c>
      <c r="BA24" s="861"/>
      <c r="BB24" s="78">
        <v>0</v>
      </c>
      <c r="BC24" s="656" t="s">
        <v>17</v>
      </c>
      <c r="BD24" s="658"/>
    </row>
    <row r="25" spans="1:56" ht="15" customHeight="1">
      <c r="A25" s="703"/>
      <c r="B25" s="697" t="s">
        <v>49</v>
      </c>
      <c r="C25" s="700"/>
      <c r="D25" s="701"/>
      <c r="E25" s="662">
        <f t="shared" si="3"/>
        <v>0</v>
      </c>
      <c r="F25" s="656"/>
      <c r="G25" s="656"/>
      <c r="H25" s="72" t="s">
        <v>17</v>
      </c>
      <c r="J25" s="703"/>
      <c r="K25" s="697" t="s">
        <v>49</v>
      </c>
      <c r="L25" s="700"/>
      <c r="M25" s="701"/>
      <c r="N25" s="662">
        <f t="shared" si="4"/>
        <v>0</v>
      </c>
      <c r="O25" s="656"/>
      <c r="P25" s="72" t="s">
        <v>30</v>
      </c>
      <c r="Q25" s="662">
        <f t="shared" si="0"/>
        <v>0</v>
      </c>
      <c r="R25" s="656"/>
      <c r="S25" s="72" t="s">
        <v>30</v>
      </c>
      <c r="T25" s="662">
        <f t="shared" si="1"/>
        <v>0</v>
      </c>
      <c r="U25" s="656"/>
      <c r="V25" s="72" t="s">
        <v>30</v>
      </c>
      <c r="W25" s="662">
        <f t="shared" si="2"/>
        <v>0</v>
      </c>
      <c r="X25" s="656"/>
      <c r="Y25" s="72" t="s">
        <v>30</v>
      </c>
      <c r="Z25" s="662"/>
      <c r="AA25" s="656"/>
      <c r="AB25" s="72" t="s">
        <v>30</v>
      </c>
      <c r="AC25" s="662"/>
      <c r="AD25" s="656"/>
      <c r="AE25" s="72" t="s">
        <v>30</v>
      </c>
      <c r="AI25" s="703"/>
      <c r="AJ25" s="697" t="s">
        <v>49</v>
      </c>
      <c r="AK25" s="700"/>
      <c r="AL25" s="701"/>
      <c r="AM25" s="93"/>
      <c r="AN25" s="860" t="s">
        <v>17</v>
      </c>
      <c r="AO25" s="861"/>
      <c r="AP25" s="93"/>
      <c r="AQ25" s="860" t="s">
        <v>17</v>
      </c>
      <c r="AR25" s="861"/>
      <c r="AS25" s="94"/>
      <c r="AT25" s="860" t="s">
        <v>17</v>
      </c>
      <c r="AU25" s="861"/>
      <c r="AV25" s="93"/>
      <c r="AW25" s="860" t="s">
        <v>17</v>
      </c>
      <c r="AX25" s="861"/>
      <c r="AY25" s="94"/>
      <c r="AZ25" s="860" t="s">
        <v>17</v>
      </c>
      <c r="BA25" s="861"/>
      <c r="BB25" s="78">
        <v>0</v>
      </c>
      <c r="BC25" s="656" t="s">
        <v>17</v>
      </c>
      <c r="BD25" s="658"/>
    </row>
    <row r="26" spans="1:56" ht="15" customHeight="1">
      <c r="A26" s="704"/>
      <c r="B26" s="697" t="s">
        <v>50</v>
      </c>
      <c r="C26" s="700"/>
      <c r="D26" s="701"/>
      <c r="E26" s="662">
        <f t="shared" si="3"/>
        <v>0</v>
      </c>
      <c r="F26" s="656"/>
      <c r="G26" s="656"/>
      <c r="H26" s="72" t="s">
        <v>17</v>
      </c>
      <c r="J26" s="704"/>
      <c r="K26" s="697" t="s">
        <v>50</v>
      </c>
      <c r="L26" s="700"/>
      <c r="M26" s="701"/>
      <c r="N26" s="662">
        <f t="shared" si="4"/>
        <v>0</v>
      </c>
      <c r="O26" s="656"/>
      <c r="P26" s="72" t="s">
        <v>30</v>
      </c>
      <c r="Q26" s="662">
        <f t="shared" si="0"/>
        <v>0</v>
      </c>
      <c r="R26" s="656"/>
      <c r="S26" s="72" t="s">
        <v>30</v>
      </c>
      <c r="T26" s="662">
        <f t="shared" si="1"/>
        <v>0</v>
      </c>
      <c r="U26" s="656"/>
      <c r="V26" s="72" t="s">
        <v>30</v>
      </c>
      <c r="W26" s="662">
        <f t="shared" si="2"/>
        <v>0</v>
      </c>
      <c r="X26" s="656"/>
      <c r="Y26" s="72" t="s">
        <v>30</v>
      </c>
      <c r="Z26" s="662"/>
      <c r="AA26" s="656"/>
      <c r="AB26" s="72" t="s">
        <v>30</v>
      </c>
      <c r="AC26" s="662"/>
      <c r="AD26" s="656"/>
      <c r="AE26" s="72" t="s">
        <v>30</v>
      </c>
      <c r="AI26" s="704"/>
      <c r="AJ26" s="697" t="s">
        <v>50</v>
      </c>
      <c r="AK26" s="700"/>
      <c r="AL26" s="701"/>
      <c r="AM26" s="93"/>
      <c r="AN26" s="860" t="s">
        <v>17</v>
      </c>
      <c r="AO26" s="861"/>
      <c r="AP26" s="93"/>
      <c r="AQ26" s="860" t="s">
        <v>17</v>
      </c>
      <c r="AR26" s="861"/>
      <c r="AS26" s="94"/>
      <c r="AT26" s="860" t="s">
        <v>17</v>
      </c>
      <c r="AU26" s="861"/>
      <c r="AV26" s="93"/>
      <c r="AW26" s="860" t="s">
        <v>17</v>
      </c>
      <c r="AX26" s="861"/>
      <c r="AY26" s="94"/>
      <c r="AZ26" s="860" t="s">
        <v>17</v>
      </c>
      <c r="BA26" s="861"/>
      <c r="BB26" s="78">
        <v>0</v>
      </c>
      <c r="BC26" s="656" t="s">
        <v>17</v>
      </c>
      <c r="BD26" s="658"/>
    </row>
    <row r="27" spans="1:56" ht="15" customHeight="1">
      <c r="A27" s="96"/>
      <c r="B27" s="705" t="s">
        <v>51</v>
      </c>
      <c r="C27" s="706"/>
      <c r="D27" s="707"/>
      <c r="E27" s="662">
        <f t="shared" si="3"/>
        <v>0</v>
      </c>
      <c r="F27" s="656"/>
      <c r="G27" s="656"/>
      <c r="H27" s="72" t="s">
        <v>17</v>
      </c>
      <c r="J27" s="96"/>
      <c r="K27" s="705" t="s">
        <v>51</v>
      </c>
      <c r="L27" s="706"/>
      <c r="M27" s="707"/>
      <c r="N27" s="662">
        <f t="shared" si="4"/>
        <v>0</v>
      </c>
      <c r="O27" s="656"/>
      <c r="P27" s="72" t="s">
        <v>30</v>
      </c>
      <c r="Q27" s="662">
        <f t="shared" si="0"/>
        <v>0</v>
      </c>
      <c r="R27" s="656"/>
      <c r="S27" s="72" t="s">
        <v>30</v>
      </c>
      <c r="T27" s="662">
        <f t="shared" si="1"/>
        <v>0</v>
      </c>
      <c r="U27" s="656"/>
      <c r="V27" s="72" t="s">
        <v>30</v>
      </c>
      <c r="W27" s="662">
        <f t="shared" si="2"/>
        <v>0</v>
      </c>
      <c r="X27" s="656"/>
      <c r="Y27" s="72" t="s">
        <v>30</v>
      </c>
      <c r="Z27" s="662"/>
      <c r="AA27" s="656"/>
      <c r="AB27" s="72" t="s">
        <v>30</v>
      </c>
      <c r="AC27" s="662"/>
      <c r="AD27" s="656"/>
      <c r="AE27" s="72" t="s">
        <v>30</v>
      </c>
      <c r="AI27" s="96"/>
      <c r="AJ27" s="697" t="s">
        <v>51</v>
      </c>
      <c r="AK27" s="698"/>
      <c r="AL27" s="699"/>
      <c r="AM27" s="93"/>
      <c r="AN27" s="860" t="s">
        <v>17</v>
      </c>
      <c r="AO27" s="861"/>
      <c r="AP27" s="93"/>
      <c r="AQ27" s="860" t="s">
        <v>17</v>
      </c>
      <c r="AR27" s="861"/>
      <c r="AS27" s="94"/>
      <c r="AT27" s="860" t="s">
        <v>17</v>
      </c>
      <c r="AU27" s="861"/>
      <c r="AV27" s="93"/>
      <c r="AW27" s="860" t="s">
        <v>17</v>
      </c>
      <c r="AX27" s="861"/>
      <c r="AY27" s="94"/>
      <c r="AZ27" s="860" t="s">
        <v>17</v>
      </c>
      <c r="BA27" s="861"/>
      <c r="BB27" s="78">
        <v>0</v>
      </c>
      <c r="BC27" s="656" t="s">
        <v>17</v>
      </c>
      <c r="BD27" s="658"/>
    </row>
    <row r="28" spans="1:56" ht="15" customHeight="1">
      <c r="A28" s="96"/>
      <c r="B28" s="697" t="s">
        <v>52</v>
      </c>
      <c r="C28" s="698"/>
      <c r="D28" s="699"/>
      <c r="E28" s="662">
        <f t="shared" si="3"/>
        <v>0</v>
      </c>
      <c r="F28" s="656"/>
      <c r="G28" s="656"/>
      <c r="H28" s="72" t="s">
        <v>17</v>
      </c>
      <c r="J28" s="96"/>
      <c r="K28" s="697" t="s">
        <v>52</v>
      </c>
      <c r="L28" s="698"/>
      <c r="M28" s="699"/>
      <c r="N28" s="662">
        <f t="shared" si="4"/>
        <v>0</v>
      </c>
      <c r="O28" s="656"/>
      <c r="P28" s="72" t="s">
        <v>30</v>
      </c>
      <c r="Q28" s="662">
        <f t="shared" si="0"/>
        <v>0</v>
      </c>
      <c r="R28" s="656"/>
      <c r="S28" s="72" t="s">
        <v>30</v>
      </c>
      <c r="T28" s="662">
        <f t="shared" si="1"/>
        <v>0</v>
      </c>
      <c r="U28" s="656"/>
      <c r="V28" s="72" t="s">
        <v>30</v>
      </c>
      <c r="W28" s="662">
        <f t="shared" si="2"/>
        <v>0</v>
      </c>
      <c r="X28" s="656"/>
      <c r="Y28" s="72" t="s">
        <v>30</v>
      </c>
      <c r="Z28" s="662"/>
      <c r="AA28" s="656"/>
      <c r="AB28" s="72" t="s">
        <v>30</v>
      </c>
      <c r="AC28" s="662"/>
      <c r="AD28" s="656"/>
      <c r="AE28" s="72" t="s">
        <v>30</v>
      </c>
      <c r="AI28" s="96"/>
      <c r="AJ28" s="697" t="s">
        <v>52</v>
      </c>
      <c r="AK28" s="698"/>
      <c r="AL28" s="699"/>
      <c r="AM28" s="93"/>
      <c r="AN28" s="860" t="s">
        <v>17</v>
      </c>
      <c r="AO28" s="861"/>
      <c r="AP28" s="94"/>
      <c r="AQ28" s="860" t="s">
        <v>17</v>
      </c>
      <c r="AR28" s="861"/>
      <c r="AS28" s="94"/>
      <c r="AT28" s="860" t="s">
        <v>17</v>
      </c>
      <c r="AU28" s="861"/>
      <c r="AV28" s="93"/>
      <c r="AW28" s="860" t="s">
        <v>17</v>
      </c>
      <c r="AX28" s="861"/>
      <c r="AY28" s="94"/>
      <c r="AZ28" s="860" t="s">
        <v>17</v>
      </c>
      <c r="BA28" s="861"/>
      <c r="BB28" s="78">
        <v>0</v>
      </c>
      <c r="BC28" s="656" t="s">
        <v>17</v>
      </c>
      <c r="BD28" s="658"/>
    </row>
    <row r="29" spans="1:56" ht="15" customHeight="1">
      <c r="A29" s="96"/>
      <c r="B29" s="697" t="s">
        <v>53</v>
      </c>
      <c r="C29" s="698"/>
      <c r="D29" s="699"/>
      <c r="E29" s="662">
        <f>'労働時間(目標)'!AC12</f>
        <v>0</v>
      </c>
      <c r="F29" s="656"/>
      <c r="G29" s="656"/>
      <c r="H29" s="72" t="s">
        <v>17</v>
      </c>
      <c r="J29" s="96"/>
      <c r="K29" s="697" t="s">
        <v>53</v>
      </c>
      <c r="L29" s="698"/>
      <c r="M29" s="699"/>
      <c r="N29" s="662">
        <v>0</v>
      </c>
      <c r="O29" s="656"/>
      <c r="P29" s="72" t="s">
        <v>30</v>
      </c>
      <c r="Q29" s="662">
        <f t="shared" si="0"/>
        <v>0</v>
      </c>
      <c r="R29" s="656"/>
      <c r="S29" s="72" t="s">
        <v>30</v>
      </c>
      <c r="T29" s="662">
        <v>0</v>
      </c>
      <c r="U29" s="656"/>
      <c r="V29" s="72" t="s">
        <v>30</v>
      </c>
      <c r="W29" s="662">
        <v>0</v>
      </c>
      <c r="X29" s="656"/>
      <c r="Y29" s="72" t="s">
        <v>30</v>
      </c>
      <c r="Z29" s="662"/>
      <c r="AA29" s="656"/>
      <c r="AB29" s="72" t="s">
        <v>30</v>
      </c>
      <c r="AC29" s="662"/>
      <c r="AD29" s="656"/>
      <c r="AE29" s="72" t="s">
        <v>30</v>
      </c>
      <c r="AI29" s="96"/>
      <c r="AJ29" s="697" t="s">
        <v>53</v>
      </c>
      <c r="AK29" s="698"/>
      <c r="AL29" s="699"/>
      <c r="AM29" s="93"/>
      <c r="AN29" s="860" t="s">
        <v>17</v>
      </c>
      <c r="AO29" s="861"/>
      <c r="AP29" s="94"/>
      <c r="AQ29" s="860" t="s">
        <v>17</v>
      </c>
      <c r="AR29" s="861"/>
      <c r="AS29" s="94"/>
      <c r="AT29" s="860" t="s">
        <v>17</v>
      </c>
      <c r="AU29" s="861"/>
      <c r="AV29" s="93"/>
      <c r="AW29" s="860" t="s">
        <v>17</v>
      </c>
      <c r="AX29" s="861"/>
      <c r="AY29" s="94"/>
      <c r="AZ29" s="860" t="s">
        <v>17</v>
      </c>
      <c r="BA29" s="861"/>
      <c r="BB29" s="78">
        <v>0</v>
      </c>
      <c r="BC29" s="656" t="s">
        <v>17</v>
      </c>
      <c r="BD29" s="658"/>
    </row>
    <row r="30" spans="1:56" ht="15" customHeight="1">
      <c r="A30" s="96"/>
      <c r="B30" s="697" t="s">
        <v>54</v>
      </c>
      <c r="C30" s="698"/>
      <c r="D30" s="699"/>
      <c r="E30" s="662">
        <f t="shared" si="3"/>
        <v>0</v>
      </c>
      <c r="F30" s="656"/>
      <c r="G30" s="656"/>
      <c r="H30" s="72" t="s">
        <v>17</v>
      </c>
      <c r="J30" s="96"/>
      <c r="K30" s="697" t="s">
        <v>54</v>
      </c>
      <c r="L30" s="698"/>
      <c r="M30" s="699"/>
      <c r="N30" s="662">
        <f t="shared" si="4"/>
        <v>0</v>
      </c>
      <c r="O30" s="656"/>
      <c r="P30" s="72" t="s">
        <v>30</v>
      </c>
      <c r="Q30" s="662">
        <f t="shared" si="0"/>
        <v>0</v>
      </c>
      <c r="R30" s="656"/>
      <c r="S30" s="72" t="s">
        <v>30</v>
      </c>
      <c r="T30" s="662">
        <f t="shared" si="1"/>
        <v>0</v>
      </c>
      <c r="U30" s="656"/>
      <c r="V30" s="72" t="s">
        <v>30</v>
      </c>
      <c r="W30" s="662">
        <f t="shared" si="2"/>
        <v>0</v>
      </c>
      <c r="X30" s="656"/>
      <c r="Y30" s="72" t="s">
        <v>30</v>
      </c>
      <c r="Z30" s="662"/>
      <c r="AA30" s="656"/>
      <c r="AB30" s="72" t="s">
        <v>30</v>
      </c>
      <c r="AC30" s="662"/>
      <c r="AD30" s="656"/>
      <c r="AE30" s="72" t="s">
        <v>30</v>
      </c>
      <c r="AI30" s="96"/>
      <c r="AJ30" s="697" t="s">
        <v>54</v>
      </c>
      <c r="AK30" s="698"/>
      <c r="AL30" s="699"/>
      <c r="AM30" s="93"/>
      <c r="AN30" s="860" t="s">
        <v>17</v>
      </c>
      <c r="AO30" s="861"/>
      <c r="AP30" s="94"/>
      <c r="AQ30" s="860" t="s">
        <v>17</v>
      </c>
      <c r="AR30" s="861"/>
      <c r="AS30" s="94"/>
      <c r="AT30" s="860" t="s">
        <v>17</v>
      </c>
      <c r="AU30" s="861"/>
      <c r="AV30" s="93"/>
      <c r="AW30" s="860" t="s">
        <v>17</v>
      </c>
      <c r="AX30" s="861"/>
      <c r="AY30" s="94">
        <f>SUM(AY31:AY33)</f>
        <v>0</v>
      </c>
      <c r="AZ30" s="860" t="s">
        <v>17</v>
      </c>
      <c r="BA30" s="861"/>
      <c r="BB30" s="78">
        <v>0</v>
      </c>
      <c r="BC30" s="656" t="s">
        <v>17</v>
      </c>
      <c r="BD30" s="658"/>
    </row>
    <row r="31" spans="1:56" ht="15" customHeight="1">
      <c r="A31" s="708" t="s">
        <v>55</v>
      </c>
      <c r="B31" s="697" t="s">
        <v>56</v>
      </c>
      <c r="C31" s="700"/>
      <c r="D31" s="701"/>
      <c r="E31" s="662">
        <f>SUM(N31:AD31)</f>
        <v>0</v>
      </c>
      <c r="F31" s="656"/>
      <c r="G31" s="656"/>
      <c r="H31" s="72" t="s">
        <v>17</v>
      </c>
      <c r="J31" s="708" t="s">
        <v>55</v>
      </c>
      <c r="K31" s="697" t="s">
        <v>56</v>
      </c>
      <c r="L31" s="700"/>
      <c r="M31" s="701"/>
      <c r="N31" s="662">
        <f>ROUNDDOWN($N$7*0.1*AM31,0)</f>
        <v>0</v>
      </c>
      <c r="O31" s="656"/>
      <c r="P31" s="72" t="s">
        <v>30</v>
      </c>
      <c r="Q31" s="662">
        <f t="shared" si="0"/>
        <v>0</v>
      </c>
      <c r="R31" s="656"/>
      <c r="S31" s="72" t="s">
        <v>30</v>
      </c>
      <c r="T31" s="662">
        <f t="shared" si="1"/>
        <v>0</v>
      </c>
      <c r="U31" s="656"/>
      <c r="V31" s="72" t="s">
        <v>30</v>
      </c>
      <c r="W31" s="662">
        <f t="shared" si="2"/>
        <v>0</v>
      </c>
      <c r="X31" s="656"/>
      <c r="Y31" s="72" t="s">
        <v>30</v>
      </c>
      <c r="Z31" s="662"/>
      <c r="AA31" s="656"/>
      <c r="AB31" s="72" t="s">
        <v>30</v>
      </c>
      <c r="AC31" s="662"/>
      <c r="AD31" s="656"/>
      <c r="AE31" s="72" t="s">
        <v>30</v>
      </c>
      <c r="AI31" s="708" t="s">
        <v>55</v>
      </c>
      <c r="AJ31" s="697" t="s">
        <v>56</v>
      </c>
      <c r="AK31" s="700"/>
      <c r="AL31" s="701"/>
      <c r="AM31" s="93"/>
      <c r="AN31" s="860" t="s">
        <v>17</v>
      </c>
      <c r="AO31" s="861"/>
      <c r="AP31" s="94"/>
      <c r="AQ31" s="860" t="s">
        <v>17</v>
      </c>
      <c r="AR31" s="861"/>
      <c r="AS31" s="94"/>
      <c r="AT31" s="860" t="s">
        <v>17</v>
      </c>
      <c r="AU31" s="861"/>
      <c r="AV31" s="93"/>
      <c r="AW31" s="860" t="s">
        <v>17</v>
      </c>
      <c r="AX31" s="861"/>
      <c r="AY31" s="94"/>
      <c r="AZ31" s="860" t="s">
        <v>17</v>
      </c>
      <c r="BA31" s="861"/>
      <c r="BB31" s="78">
        <v>0</v>
      </c>
      <c r="BC31" s="656" t="s">
        <v>17</v>
      </c>
      <c r="BD31" s="658"/>
    </row>
    <row r="32" spans="1:56" ht="15" customHeight="1">
      <c r="A32" s="709"/>
      <c r="B32" s="697" t="s">
        <v>57</v>
      </c>
      <c r="C32" s="700"/>
      <c r="D32" s="701"/>
      <c r="E32" s="662">
        <f>SUM(N32:AD32)</f>
        <v>0</v>
      </c>
      <c r="F32" s="656"/>
      <c r="G32" s="656"/>
      <c r="H32" s="72" t="s">
        <v>17</v>
      </c>
      <c r="J32" s="709"/>
      <c r="K32" s="697" t="s">
        <v>57</v>
      </c>
      <c r="L32" s="700"/>
      <c r="M32" s="701"/>
      <c r="N32" s="662">
        <f>ROUNDDOWN($N$7*0.1*AM32,0)</f>
        <v>0</v>
      </c>
      <c r="O32" s="656"/>
      <c r="P32" s="72" t="s">
        <v>30</v>
      </c>
      <c r="Q32" s="662">
        <f t="shared" si="0"/>
        <v>0</v>
      </c>
      <c r="R32" s="656"/>
      <c r="S32" s="72" t="s">
        <v>30</v>
      </c>
      <c r="T32" s="662">
        <f t="shared" si="1"/>
        <v>0</v>
      </c>
      <c r="U32" s="656"/>
      <c r="V32" s="72" t="s">
        <v>30</v>
      </c>
      <c r="W32" s="662">
        <f t="shared" si="2"/>
        <v>0</v>
      </c>
      <c r="X32" s="656"/>
      <c r="Y32" s="72" t="s">
        <v>30</v>
      </c>
      <c r="Z32" s="662"/>
      <c r="AA32" s="656"/>
      <c r="AB32" s="72" t="s">
        <v>30</v>
      </c>
      <c r="AC32" s="662"/>
      <c r="AD32" s="656"/>
      <c r="AE32" s="72" t="s">
        <v>30</v>
      </c>
      <c r="AI32" s="709"/>
      <c r="AJ32" s="697" t="s">
        <v>57</v>
      </c>
      <c r="AK32" s="700"/>
      <c r="AL32" s="701"/>
      <c r="AM32" s="93"/>
      <c r="AN32" s="860" t="s">
        <v>17</v>
      </c>
      <c r="AO32" s="861"/>
      <c r="AP32" s="94"/>
      <c r="AQ32" s="860" t="s">
        <v>17</v>
      </c>
      <c r="AR32" s="861"/>
      <c r="AS32" s="94"/>
      <c r="AT32" s="860" t="s">
        <v>17</v>
      </c>
      <c r="AU32" s="861"/>
      <c r="AV32" s="93"/>
      <c r="AW32" s="860" t="s">
        <v>17</v>
      </c>
      <c r="AX32" s="861"/>
      <c r="AY32" s="94"/>
      <c r="AZ32" s="860" t="s">
        <v>17</v>
      </c>
      <c r="BA32" s="861"/>
      <c r="BB32" s="78">
        <v>0</v>
      </c>
      <c r="BC32" s="656" t="s">
        <v>17</v>
      </c>
      <c r="BD32" s="658"/>
    </row>
    <row r="33" spans="1:56" ht="15" customHeight="1">
      <c r="A33" s="710"/>
      <c r="B33" s="697" t="s">
        <v>58</v>
      </c>
      <c r="C33" s="700"/>
      <c r="D33" s="701"/>
      <c r="E33" s="673">
        <f>SUM(N33:AD33)</f>
        <v>0</v>
      </c>
      <c r="F33" s="669"/>
      <c r="G33" s="669"/>
      <c r="H33" s="97" t="s">
        <v>17</v>
      </c>
      <c r="J33" s="710"/>
      <c r="K33" s="697" t="s">
        <v>58</v>
      </c>
      <c r="L33" s="700"/>
      <c r="M33" s="701"/>
      <c r="N33" s="662">
        <f>ROUNDDOWN($N$7*0.1*AM33,0)</f>
        <v>0</v>
      </c>
      <c r="O33" s="656"/>
      <c r="P33" s="72" t="s">
        <v>30</v>
      </c>
      <c r="Q33" s="662">
        <f t="shared" si="0"/>
        <v>0</v>
      </c>
      <c r="R33" s="656"/>
      <c r="S33" s="72" t="s">
        <v>30</v>
      </c>
      <c r="T33" s="662">
        <f t="shared" si="1"/>
        <v>0</v>
      </c>
      <c r="U33" s="656"/>
      <c r="V33" s="72" t="s">
        <v>30</v>
      </c>
      <c r="W33" s="662">
        <f t="shared" si="2"/>
        <v>0</v>
      </c>
      <c r="X33" s="656"/>
      <c r="Y33" s="72" t="s">
        <v>30</v>
      </c>
      <c r="Z33" s="662">
        <f>ROUNDDOWN($Z$7*0.1*AY33,0)</f>
        <v>0</v>
      </c>
      <c r="AA33" s="656"/>
      <c r="AB33" s="72" t="s">
        <v>30</v>
      </c>
      <c r="AC33" s="662"/>
      <c r="AD33" s="656"/>
      <c r="AE33" s="72" t="s">
        <v>30</v>
      </c>
      <c r="AI33" s="710"/>
      <c r="AJ33" s="697" t="s">
        <v>58</v>
      </c>
      <c r="AK33" s="700"/>
      <c r="AL33" s="701"/>
      <c r="AM33" s="93"/>
      <c r="AN33" s="860" t="s">
        <v>17</v>
      </c>
      <c r="AO33" s="861"/>
      <c r="AP33" s="94"/>
      <c r="AQ33" s="860" t="s">
        <v>17</v>
      </c>
      <c r="AR33" s="861"/>
      <c r="AS33" s="94"/>
      <c r="AT33" s="860" t="s">
        <v>17</v>
      </c>
      <c r="AU33" s="861"/>
      <c r="AV33" s="93"/>
      <c r="AW33" s="860" t="s">
        <v>17</v>
      </c>
      <c r="AX33" s="861"/>
      <c r="AY33" s="94"/>
      <c r="AZ33" s="860" t="s">
        <v>17</v>
      </c>
      <c r="BA33" s="861"/>
      <c r="BB33" s="78">
        <v>0</v>
      </c>
      <c r="BC33" s="656" t="s">
        <v>17</v>
      </c>
      <c r="BD33" s="658"/>
    </row>
    <row r="34" spans="1:56" ht="15" customHeight="1" thickBot="1">
      <c r="A34" s="725" t="s">
        <v>59</v>
      </c>
      <c r="B34" s="722"/>
      <c r="C34" s="722"/>
      <c r="D34" s="723"/>
      <c r="E34" s="679">
        <f>SUM(E17:G30)</f>
        <v>0</v>
      </c>
      <c r="F34" s="671"/>
      <c r="G34" s="671"/>
      <c r="H34" s="98" t="s">
        <v>17</v>
      </c>
      <c r="J34" s="725" t="s">
        <v>59</v>
      </c>
      <c r="K34" s="722"/>
      <c r="L34" s="722"/>
      <c r="M34" s="723"/>
      <c r="N34" s="711">
        <f>SUM(N17:O30)</f>
        <v>0</v>
      </c>
      <c r="O34" s="712"/>
      <c r="P34" s="86" t="s">
        <v>30</v>
      </c>
      <c r="Q34" s="711">
        <f>SUM(Q17:R30)</f>
        <v>0</v>
      </c>
      <c r="R34" s="712"/>
      <c r="S34" s="86" t="s">
        <v>30</v>
      </c>
      <c r="T34" s="711">
        <f>SUM(T17:U30)</f>
        <v>0</v>
      </c>
      <c r="U34" s="712"/>
      <c r="V34" s="86" t="s">
        <v>30</v>
      </c>
      <c r="W34" s="711">
        <f>SUM(W17:X30)</f>
        <v>0</v>
      </c>
      <c r="X34" s="712"/>
      <c r="Y34" s="86" t="s">
        <v>30</v>
      </c>
      <c r="Z34" s="711">
        <f>SUM(Z17:AA30)</f>
        <v>0</v>
      </c>
      <c r="AA34" s="712"/>
      <c r="AB34" s="86" t="s">
        <v>30</v>
      </c>
      <c r="AC34" s="711">
        <f>SUM(AC17:AD30)</f>
        <v>0</v>
      </c>
      <c r="AD34" s="712"/>
      <c r="AE34" s="86" t="s">
        <v>30</v>
      </c>
      <c r="AI34" s="721" t="s">
        <v>59</v>
      </c>
      <c r="AJ34" s="722"/>
      <c r="AK34" s="722"/>
      <c r="AL34" s="723"/>
      <c r="AM34" s="99">
        <f>SUM(AM17:AM30)</f>
        <v>0</v>
      </c>
      <c r="AN34" s="671" t="s">
        <v>17</v>
      </c>
      <c r="AO34" s="672" t="s">
        <v>30</v>
      </c>
      <c r="AP34" s="100">
        <f>SUM(AP17:AP30)</f>
        <v>0</v>
      </c>
      <c r="AQ34" s="671" t="s">
        <v>17</v>
      </c>
      <c r="AR34" s="672" t="s">
        <v>30</v>
      </c>
      <c r="AS34" s="100">
        <f>SUM(AS17:AS30)</f>
        <v>0</v>
      </c>
      <c r="AT34" s="671" t="s">
        <v>17</v>
      </c>
      <c r="AU34" s="672" t="s">
        <v>30</v>
      </c>
      <c r="AV34" s="101">
        <f>SUM(AV17:AV30)</f>
        <v>0</v>
      </c>
      <c r="AW34" s="671" t="s">
        <v>17</v>
      </c>
      <c r="AX34" s="672" t="s">
        <v>30</v>
      </c>
      <c r="AY34" s="87">
        <f>SUM(AY17:AY30)</f>
        <v>0</v>
      </c>
      <c r="AZ34" s="671" t="s">
        <v>17</v>
      </c>
      <c r="BA34" s="672" t="s">
        <v>30</v>
      </c>
      <c r="BB34" s="87">
        <f>SUM(BB17:BB30)</f>
        <v>0</v>
      </c>
      <c r="BC34" s="671" t="s">
        <v>17</v>
      </c>
      <c r="BD34" s="687" t="s">
        <v>30</v>
      </c>
    </row>
    <row r="35" spans="1:56" ht="15" customHeight="1" thickTop="1" thickBot="1">
      <c r="A35" s="713" t="s">
        <v>60</v>
      </c>
      <c r="B35" s="714"/>
      <c r="C35" s="714"/>
      <c r="D35" s="714"/>
      <c r="E35" s="715">
        <f>E13-E34</f>
        <v>0</v>
      </c>
      <c r="F35" s="715"/>
      <c r="G35" s="715"/>
      <c r="H35" s="102" t="s">
        <v>17</v>
      </c>
      <c r="J35" s="716" t="s">
        <v>61</v>
      </c>
      <c r="K35" s="717"/>
      <c r="L35" s="717"/>
      <c r="M35" s="718"/>
      <c r="N35" s="719">
        <f>N13-N34</f>
        <v>0</v>
      </c>
      <c r="O35" s="720"/>
      <c r="P35" s="103" t="s">
        <v>30</v>
      </c>
      <c r="Q35" s="719">
        <f>Q13-Q34</f>
        <v>0</v>
      </c>
      <c r="R35" s="720"/>
      <c r="S35" s="103" t="s">
        <v>30</v>
      </c>
      <c r="T35" s="719">
        <f>T13-T34</f>
        <v>0</v>
      </c>
      <c r="U35" s="720"/>
      <c r="V35" s="103" t="s">
        <v>30</v>
      </c>
      <c r="W35" s="719">
        <f>W13-W34</f>
        <v>0</v>
      </c>
      <c r="X35" s="720"/>
      <c r="Y35" s="103" t="s">
        <v>30</v>
      </c>
      <c r="Z35" s="719">
        <f>Z13-Z34</f>
        <v>0</v>
      </c>
      <c r="AA35" s="720"/>
      <c r="AB35" s="103" t="s">
        <v>30</v>
      </c>
      <c r="AC35" s="719">
        <f>AC13-AC34</f>
        <v>0</v>
      </c>
      <c r="AD35" s="720"/>
      <c r="AE35" s="103" t="s">
        <v>30</v>
      </c>
      <c r="AI35" s="728" t="s">
        <v>61</v>
      </c>
      <c r="AJ35" s="729"/>
      <c r="AK35" s="729"/>
      <c r="AL35" s="730"/>
      <c r="AM35" s="87">
        <f>AM13-AM34</f>
        <v>0</v>
      </c>
      <c r="AN35" s="731" t="s">
        <v>17</v>
      </c>
      <c r="AO35" s="732" t="s">
        <v>17</v>
      </c>
      <c r="AP35" s="104">
        <f>AP13-AP34</f>
        <v>0</v>
      </c>
      <c r="AQ35" s="720" t="s">
        <v>17</v>
      </c>
      <c r="AR35" s="724" t="s">
        <v>17</v>
      </c>
      <c r="AS35" s="104">
        <f>AS13-AS34</f>
        <v>0</v>
      </c>
      <c r="AT35" s="720" t="s">
        <v>17</v>
      </c>
      <c r="AU35" s="724" t="s">
        <v>17</v>
      </c>
      <c r="AV35" s="104">
        <f>AV13-AV34</f>
        <v>0</v>
      </c>
      <c r="AW35" s="671" t="s">
        <v>17</v>
      </c>
      <c r="AX35" s="672" t="s">
        <v>17</v>
      </c>
      <c r="AY35" s="87">
        <f>AY13-AY34</f>
        <v>0</v>
      </c>
      <c r="AZ35" s="671" t="s">
        <v>17</v>
      </c>
      <c r="BA35" s="672" t="s">
        <v>17</v>
      </c>
      <c r="BB35" s="87">
        <f>BB13-BB34</f>
        <v>0</v>
      </c>
      <c r="BC35" s="671" t="s">
        <v>17</v>
      </c>
      <c r="BD35" s="687" t="s">
        <v>17</v>
      </c>
    </row>
    <row r="36" spans="1:56" ht="15" customHeight="1">
      <c r="A36" s="726"/>
      <c r="B36" s="726"/>
      <c r="C36" s="726"/>
      <c r="D36" s="726"/>
      <c r="E36" s="727"/>
      <c r="F36" s="727"/>
      <c r="G36" s="727"/>
      <c r="H36" s="105"/>
      <c r="Q36" s="106"/>
      <c r="R36" s="106"/>
      <c r="T36" s="106"/>
      <c r="U36" s="106"/>
      <c r="W36" s="106"/>
      <c r="X36" s="106"/>
      <c r="AP36" s="106"/>
      <c r="AQ36" s="106"/>
      <c r="AS36" s="106"/>
      <c r="AT36" s="106"/>
      <c r="AV36" s="106"/>
      <c r="AW36" s="106"/>
    </row>
    <row r="37" spans="1:56" ht="15" customHeight="1">
      <c r="AM37" s="107"/>
      <c r="AP37" s="107"/>
      <c r="AS37" s="107"/>
      <c r="AV37" s="107"/>
    </row>
    <row r="38" spans="1:56" ht="15" customHeight="1">
      <c r="J38" s="748" t="s">
        <v>62</v>
      </c>
      <c r="K38" s="748"/>
      <c r="L38" s="748"/>
      <c r="M38" s="748"/>
      <c r="AC38" s="56" t="s">
        <v>63</v>
      </c>
    </row>
    <row r="39" spans="1:56" ht="15" customHeight="1">
      <c r="J39" s="749" t="s">
        <v>64</v>
      </c>
      <c r="K39" s="108"/>
      <c r="L39" s="109"/>
      <c r="M39" s="109"/>
      <c r="N39" s="108"/>
      <c r="O39" s="109"/>
      <c r="P39" s="110"/>
      <c r="Q39" s="109"/>
      <c r="R39" s="109"/>
      <c r="S39" s="111" t="s">
        <v>65</v>
      </c>
      <c r="T39" s="108"/>
      <c r="U39" s="109"/>
      <c r="V39" s="109"/>
      <c r="W39" s="108"/>
      <c r="X39" s="109"/>
      <c r="Y39" s="111" t="s">
        <v>66</v>
      </c>
      <c r="Z39" s="752" t="s">
        <v>67</v>
      </c>
      <c r="AA39" s="753"/>
      <c r="AB39" s="754"/>
      <c r="AC39" s="108"/>
      <c r="AD39" s="109"/>
      <c r="AE39" s="111" t="s">
        <v>68</v>
      </c>
    </row>
    <row r="40" spans="1:56" ht="15" customHeight="1">
      <c r="J40" s="750"/>
      <c r="K40" s="112"/>
      <c r="L40" s="113"/>
      <c r="M40" s="114" t="s">
        <v>65</v>
      </c>
      <c r="N40" s="742" t="s">
        <v>69</v>
      </c>
      <c r="O40" s="743"/>
      <c r="P40" s="744"/>
      <c r="Q40" s="755">
        <f>'労働時間(目標)'!AE10</f>
        <v>0</v>
      </c>
      <c r="R40" s="756"/>
      <c r="S40" s="757"/>
      <c r="T40" s="742" t="s">
        <v>70</v>
      </c>
      <c r="U40" s="743"/>
      <c r="V40" s="744"/>
      <c r="W40" s="758">
        <v>2</v>
      </c>
      <c r="X40" s="759"/>
      <c r="Y40" s="760"/>
      <c r="Z40" s="113"/>
      <c r="AA40" s="113"/>
      <c r="AB40" s="113"/>
      <c r="AC40" s="733">
        <f>Q40/W40</f>
        <v>0</v>
      </c>
      <c r="AD40" s="734"/>
      <c r="AE40" s="735"/>
    </row>
    <row r="41" spans="1:56" ht="15" customHeight="1">
      <c r="J41" s="750"/>
      <c r="K41" s="736">
        <f>'労働時間(目標)'!AE9</f>
        <v>0</v>
      </c>
      <c r="L41" s="737"/>
      <c r="M41" s="738"/>
      <c r="N41" s="115"/>
      <c r="O41" s="116"/>
      <c r="P41" s="117"/>
      <c r="Q41" s="116"/>
      <c r="R41" s="116"/>
      <c r="S41" s="117"/>
      <c r="T41" s="115"/>
      <c r="U41" s="116"/>
      <c r="V41" s="116"/>
      <c r="W41" s="115"/>
      <c r="X41" s="116"/>
      <c r="Y41" s="117"/>
      <c r="Z41" s="739" t="s">
        <v>71</v>
      </c>
      <c r="AA41" s="740"/>
      <c r="AB41" s="741"/>
      <c r="AC41" s="115"/>
      <c r="AD41" s="116"/>
      <c r="AE41" s="117"/>
    </row>
    <row r="42" spans="1:56" ht="15" customHeight="1">
      <c r="J42" s="750"/>
      <c r="K42" s="736"/>
      <c r="L42" s="737"/>
      <c r="M42" s="738"/>
      <c r="N42" s="112"/>
      <c r="O42" s="113"/>
      <c r="P42" s="118"/>
      <c r="Q42" s="113"/>
      <c r="R42" s="113"/>
      <c r="S42" s="119" t="s">
        <v>65</v>
      </c>
    </row>
    <row r="43" spans="1:56" ht="15" customHeight="1">
      <c r="J43" s="750"/>
      <c r="K43" s="112"/>
      <c r="L43" s="113"/>
      <c r="M43" s="113"/>
      <c r="N43" s="742" t="s">
        <v>72</v>
      </c>
      <c r="O43" s="743"/>
      <c r="P43" s="744"/>
      <c r="Q43" s="745">
        <f>'労働時間(目標)'!AE11</f>
        <v>0</v>
      </c>
      <c r="R43" s="746"/>
      <c r="S43" s="747"/>
    </row>
    <row r="44" spans="1:56" ht="15" customHeight="1">
      <c r="J44" s="751"/>
      <c r="K44" s="115"/>
      <c r="L44" s="116"/>
      <c r="M44" s="116"/>
      <c r="N44" s="115"/>
      <c r="O44" s="116"/>
      <c r="P44" s="117"/>
      <c r="Q44" s="116"/>
      <c r="R44" s="116"/>
      <c r="S44" s="117"/>
    </row>
  </sheetData>
  <protectedRanges>
    <protectedRange sqref="AP17:AQ33 BB17:BC33 AY17:AZ33 AS17:AT33 AV17:AW33" name="範囲10"/>
    <protectedRange sqref="AP5:BD10" name="範囲9"/>
    <protectedRange sqref="N7:AE7" name="範囲4"/>
    <protectedRange sqref="AM5:AO10" name="範囲9_2"/>
    <protectedRange sqref="AM17:AN33" name="範囲10_3"/>
    <protectedRange sqref="N5:Y6" name="範囲9_3_1"/>
  </protectedRanges>
  <mergeCells count="502">
    <mergeCell ref="K41:M42"/>
    <mergeCell ref="Z41:AB41"/>
    <mergeCell ref="N43:P43"/>
    <mergeCell ref="Q43:S43"/>
    <mergeCell ref="J38:M38"/>
    <mergeCell ref="J39:J44"/>
    <mergeCell ref="Z39:AB39"/>
    <mergeCell ref="N40:P40"/>
    <mergeCell ref="Q40:S40"/>
    <mergeCell ref="T40:V40"/>
    <mergeCell ref="W40:Y40"/>
    <mergeCell ref="A36:D36"/>
    <mergeCell ref="E36:G36"/>
    <mergeCell ref="W35:X35"/>
    <mergeCell ref="Z35:AA35"/>
    <mergeCell ref="AC35:AD35"/>
    <mergeCell ref="AI35:AL35"/>
    <mergeCell ref="AN35:AO35"/>
    <mergeCell ref="AQ35:AR35"/>
    <mergeCell ref="AC40:AE40"/>
    <mergeCell ref="AT34:AU34"/>
    <mergeCell ref="AW34:AX34"/>
    <mergeCell ref="AZ34:BA34"/>
    <mergeCell ref="BC34:BD34"/>
    <mergeCell ref="A35:D35"/>
    <mergeCell ref="E35:G35"/>
    <mergeCell ref="J35:M35"/>
    <mergeCell ref="N35:O35"/>
    <mergeCell ref="Q35:R35"/>
    <mergeCell ref="T35:U35"/>
    <mergeCell ref="W34:X34"/>
    <mergeCell ref="Z34:AA34"/>
    <mergeCell ref="AC34:AD34"/>
    <mergeCell ref="AI34:AL34"/>
    <mergeCell ref="AN34:AO34"/>
    <mergeCell ref="AQ34:AR34"/>
    <mergeCell ref="AT35:AU35"/>
    <mergeCell ref="AW35:AX35"/>
    <mergeCell ref="AZ35:BA35"/>
    <mergeCell ref="BC35:BD35"/>
    <mergeCell ref="A34:D34"/>
    <mergeCell ref="E34:G34"/>
    <mergeCell ref="J34:M34"/>
    <mergeCell ref="N34:O34"/>
    <mergeCell ref="Q34:R34"/>
    <mergeCell ref="T34:U34"/>
    <mergeCell ref="W33:X33"/>
    <mergeCell ref="Z33:AA33"/>
    <mergeCell ref="AC33:AD33"/>
    <mergeCell ref="Z32:AA32"/>
    <mergeCell ref="AC32:AD32"/>
    <mergeCell ref="AJ32:AL32"/>
    <mergeCell ref="AN32:AO32"/>
    <mergeCell ref="AW33:AX33"/>
    <mergeCell ref="AZ33:BA33"/>
    <mergeCell ref="BC33:BD33"/>
    <mergeCell ref="AJ33:AL33"/>
    <mergeCell ref="AN33:AO33"/>
    <mergeCell ref="AQ33:AR33"/>
    <mergeCell ref="AT31:AU31"/>
    <mergeCell ref="AW31:AX31"/>
    <mergeCell ref="AZ31:BA31"/>
    <mergeCell ref="BC31:BD31"/>
    <mergeCell ref="AJ31:AL31"/>
    <mergeCell ref="AN31:AO31"/>
    <mergeCell ref="AQ31:AR31"/>
    <mergeCell ref="AT32:AU32"/>
    <mergeCell ref="AW32:AX32"/>
    <mergeCell ref="AZ32:BA32"/>
    <mergeCell ref="BC32:BD32"/>
    <mergeCell ref="Z31:AA31"/>
    <mergeCell ref="AC31:AD31"/>
    <mergeCell ref="AI31:AI33"/>
    <mergeCell ref="B33:D33"/>
    <mergeCell ref="E33:G33"/>
    <mergeCell ref="K33:M33"/>
    <mergeCell ref="N33:O33"/>
    <mergeCell ref="AQ32:AR32"/>
    <mergeCell ref="AT33:AU33"/>
    <mergeCell ref="W31:X31"/>
    <mergeCell ref="Q33:R33"/>
    <mergeCell ref="T33:U33"/>
    <mergeCell ref="W32:X32"/>
    <mergeCell ref="B32:D32"/>
    <mergeCell ref="E32:G32"/>
    <mergeCell ref="K32:M32"/>
    <mergeCell ref="N32:O32"/>
    <mergeCell ref="Q32:R32"/>
    <mergeCell ref="T32:U32"/>
    <mergeCell ref="B29:D29"/>
    <mergeCell ref="A31:A33"/>
    <mergeCell ref="B31:D31"/>
    <mergeCell ref="E31:G31"/>
    <mergeCell ref="J31:J33"/>
    <mergeCell ref="K31:M31"/>
    <mergeCell ref="N31:O31"/>
    <mergeCell ref="Q31:R31"/>
    <mergeCell ref="T31:U31"/>
    <mergeCell ref="B30:D30"/>
    <mergeCell ref="E30:G30"/>
    <mergeCell ref="K30:M30"/>
    <mergeCell ref="N30:O30"/>
    <mergeCell ref="Q30:R30"/>
    <mergeCell ref="T30:U30"/>
    <mergeCell ref="AN29:AO29"/>
    <mergeCell ref="AQ29:AR29"/>
    <mergeCell ref="AT29:AU29"/>
    <mergeCell ref="AW29:AX29"/>
    <mergeCell ref="AZ29:BA29"/>
    <mergeCell ref="BC30:BD30"/>
    <mergeCell ref="AJ30:AL30"/>
    <mergeCell ref="AN30:AO30"/>
    <mergeCell ref="AQ30:AR30"/>
    <mergeCell ref="AT30:AU30"/>
    <mergeCell ref="AW30:AX30"/>
    <mergeCell ref="AZ30:BA30"/>
    <mergeCell ref="BC29:BD29"/>
    <mergeCell ref="AJ29:AL29"/>
    <mergeCell ref="W30:X30"/>
    <mergeCell ref="Z30:AA30"/>
    <mergeCell ref="AC30:AD30"/>
    <mergeCell ref="E29:G29"/>
    <mergeCell ref="K29:M29"/>
    <mergeCell ref="N29:O29"/>
    <mergeCell ref="Q29:R29"/>
    <mergeCell ref="T29:U29"/>
    <mergeCell ref="W29:X29"/>
    <mergeCell ref="Z29:AA29"/>
    <mergeCell ref="AC29:AD29"/>
    <mergeCell ref="BC27:BD27"/>
    <mergeCell ref="AJ27:AL27"/>
    <mergeCell ref="AN27:AO27"/>
    <mergeCell ref="AQ27:AR27"/>
    <mergeCell ref="AT27:AU27"/>
    <mergeCell ref="AW27:AX27"/>
    <mergeCell ref="AZ27:BA27"/>
    <mergeCell ref="BC28:BD28"/>
    <mergeCell ref="AJ28:AL28"/>
    <mergeCell ref="AN28:AO28"/>
    <mergeCell ref="AQ28:AR28"/>
    <mergeCell ref="AT28:AU28"/>
    <mergeCell ref="AW28:AX28"/>
    <mergeCell ref="AZ28:BA28"/>
    <mergeCell ref="B28:D28"/>
    <mergeCell ref="E28:G28"/>
    <mergeCell ref="K28:M28"/>
    <mergeCell ref="N28:O28"/>
    <mergeCell ref="Q28:R28"/>
    <mergeCell ref="T28:U28"/>
    <mergeCell ref="W28:X28"/>
    <mergeCell ref="Z28:AA28"/>
    <mergeCell ref="AC28:AD28"/>
    <mergeCell ref="B27:D27"/>
    <mergeCell ref="E27:G27"/>
    <mergeCell ref="K27:M27"/>
    <mergeCell ref="N27:O27"/>
    <mergeCell ref="Q27:R27"/>
    <mergeCell ref="T27:U27"/>
    <mergeCell ref="W27:X27"/>
    <mergeCell ref="Z27:AA27"/>
    <mergeCell ref="AC27:AD27"/>
    <mergeCell ref="BC25:BD25"/>
    <mergeCell ref="B26:D26"/>
    <mergeCell ref="E26:G26"/>
    <mergeCell ref="K26:M26"/>
    <mergeCell ref="N26:O26"/>
    <mergeCell ref="Q26:R26"/>
    <mergeCell ref="T26:U26"/>
    <mergeCell ref="W26:X26"/>
    <mergeCell ref="Z26:AA26"/>
    <mergeCell ref="AC26:AD26"/>
    <mergeCell ref="AJ25:AL25"/>
    <mergeCell ref="AN25:AO25"/>
    <mergeCell ref="AQ25:AR25"/>
    <mergeCell ref="AT25:AU25"/>
    <mergeCell ref="AW25:AX25"/>
    <mergeCell ref="AZ25:BA25"/>
    <mergeCell ref="BC26:BD26"/>
    <mergeCell ref="AJ26:AL26"/>
    <mergeCell ref="AN26:AO26"/>
    <mergeCell ref="AQ26:AR26"/>
    <mergeCell ref="AT26:AU26"/>
    <mergeCell ref="AW26:AX26"/>
    <mergeCell ref="AZ26:BA26"/>
    <mergeCell ref="Z25:AA25"/>
    <mergeCell ref="AC25:AD25"/>
    <mergeCell ref="AJ24:AL24"/>
    <mergeCell ref="AN24:AO24"/>
    <mergeCell ref="AQ24:AR24"/>
    <mergeCell ref="AT24:AU24"/>
    <mergeCell ref="AW24:AX24"/>
    <mergeCell ref="AZ24:BA24"/>
    <mergeCell ref="Q24:R24"/>
    <mergeCell ref="T24:U24"/>
    <mergeCell ref="W24:X24"/>
    <mergeCell ref="Z24:AA24"/>
    <mergeCell ref="AC24:AD24"/>
    <mergeCell ref="AI24:AI26"/>
    <mergeCell ref="AT23:AU23"/>
    <mergeCell ref="AW23:AX23"/>
    <mergeCell ref="AZ23:BA23"/>
    <mergeCell ref="BC23:BD23"/>
    <mergeCell ref="A24:A26"/>
    <mergeCell ref="B24:D24"/>
    <mergeCell ref="E24:G24"/>
    <mergeCell ref="J24:J26"/>
    <mergeCell ref="K24:M24"/>
    <mergeCell ref="N24:O24"/>
    <mergeCell ref="W23:X23"/>
    <mergeCell ref="Z23:AA23"/>
    <mergeCell ref="AC23:AD23"/>
    <mergeCell ref="AJ23:AL23"/>
    <mergeCell ref="AN23:AO23"/>
    <mergeCell ref="AQ23:AR23"/>
    <mergeCell ref="BC24:BD24"/>
    <mergeCell ref="B25:D25"/>
    <mergeCell ref="E25:G25"/>
    <mergeCell ref="K25:M25"/>
    <mergeCell ref="N25:O25"/>
    <mergeCell ref="Q25:R25"/>
    <mergeCell ref="T25:U25"/>
    <mergeCell ref="W25:X25"/>
    <mergeCell ref="B23:D23"/>
    <mergeCell ref="E23:G23"/>
    <mergeCell ref="K23:M23"/>
    <mergeCell ref="N23:O23"/>
    <mergeCell ref="Q23:R23"/>
    <mergeCell ref="T23:U23"/>
    <mergeCell ref="W22:X22"/>
    <mergeCell ref="Z22:AA22"/>
    <mergeCell ref="AC22:AD22"/>
    <mergeCell ref="AW21:AX21"/>
    <mergeCell ref="AZ21:BA21"/>
    <mergeCell ref="BC21:BD21"/>
    <mergeCell ref="B22:D22"/>
    <mergeCell ref="E22:G22"/>
    <mergeCell ref="K22:M22"/>
    <mergeCell ref="N22:O22"/>
    <mergeCell ref="Q22:R22"/>
    <mergeCell ref="T22:U22"/>
    <mergeCell ref="W21:X21"/>
    <mergeCell ref="Z21:AA21"/>
    <mergeCell ref="AC21:AD21"/>
    <mergeCell ref="AJ21:AL21"/>
    <mergeCell ref="AN21:AO21"/>
    <mergeCell ref="AQ21:AR21"/>
    <mergeCell ref="AT22:AU22"/>
    <mergeCell ref="AW22:AX22"/>
    <mergeCell ref="AZ22:BA22"/>
    <mergeCell ref="BC22:BD22"/>
    <mergeCell ref="AJ22:AL22"/>
    <mergeCell ref="AN22:AO22"/>
    <mergeCell ref="AQ22:AR22"/>
    <mergeCell ref="B21:D21"/>
    <mergeCell ref="E21:G21"/>
    <mergeCell ref="K21:M21"/>
    <mergeCell ref="N21:O21"/>
    <mergeCell ref="Q21:R21"/>
    <mergeCell ref="T21:U21"/>
    <mergeCell ref="W20:X20"/>
    <mergeCell ref="Z20:AA20"/>
    <mergeCell ref="AC20:AD20"/>
    <mergeCell ref="AT19:AU19"/>
    <mergeCell ref="K19:M19"/>
    <mergeCell ref="N19:O19"/>
    <mergeCell ref="Q19:R19"/>
    <mergeCell ref="T19:U19"/>
    <mergeCell ref="AT21:AU21"/>
    <mergeCell ref="AW19:AX19"/>
    <mergeCell ref="AZ19:BA19"/>
    <mergeCell ref="BC19:BD19"/>
    <mergeCell ref="B20:D20"/>
    <mergeCell ref="E20:G20"/>
    <mergeCell ref="K20:M20"/>
    <mergeCell ref="N20:O20"/>
    <mergeCell ref="Q20:R20"/>
    <mergeCell ref="T20:U20"/>
    <mergeCell ref="W19:X19"/>
    <mergeCell ref="Z19:AA19"/>
    <mergeCell ref="AC19:AD19"/>
    <mergeCell ref="AJ19:AL19"/>
    <mergeCell ref="AN19:AO19"/>
    <mergeCell ref="AQ19:AR19"/>
    <mergeCell ref="AT20:AU20"/>
    <mergeCell ref="AW20:AX20"/>
    <mergeCell ref="AZ20:BA20"/>
    <mergeCell ref="BC20:BD20"/>
    <mergeCell ref="AJ20:AL20"/>
    <mergeCell ref="AN20:AO20"/>
    <mergeCell ref="AQ20:AR20"/>
    <mergeCell ref="B19:D19"/>
    <mergeCell ref="E19:G19"/>
    <mergeCell ref="AT17:AU17"/>
    <mergeCell ref="AW17:AX17"/>
    <mergeCell ref="AZ17:BA17"/>
    <mergeCell ref="BC17:BD17"/>
    <mergeCell ref="B18:D18"/>
    <mergeCell ref="E18:G18"/>
    <mergeCell ref="K18:M18"/>
    <mergeCell ref="N18:O18"/>
    <mergeCell ref="Q18:R18"/>
    <mergeCell ref="T18:U18"/>
    <mergeCell ref="W17:X17"/>
    <mergeCell ref="Z17:AA17"/>
    <mergeCell ref="AC17:AD17"/>
    <mergeCell ref="AJ17:AL17"/>
    <mergeCell ref="AN17:AO17"/>
    <mergeCell ref="AQ17:AR17"/>
    <mergeCell ref="AT18:AU18"/>
    <mergeCell ref="AW18:AX18"/>
    <mergeCell ref="AZ18:BA18"/>
    <mergeCell ref="BC18:BD18"/>
    <mergeCell ref="AJ18:AL18"/>
    <mergeCell ref="AN18:AO18"/>
    <mergeCell ref="AQ18:AR18"/>
    <mergeCell ref="B17:D17"/>
    <mergeCell ref="E17:G17"/>
    <mergeCell ref="K17:M17"/>
    <mergeCell ref="N17:O17"/>
    <mergeCell ref="Q17:R17"/>
    <mergeCell ref="T17:U17"/>
    <mergeCell ref="W16:Y16"/>
    <mergeCell ref="Z16:AB16"/>
    <mergeCell ref="AC16:AE16"/>
    <mergeCell ref="W18:X18"/>
    <mergeCell ref="Z18:AA18"/>
    <mergeCell ref="AC18:AD18"/>
    <mergeCell ref="AS15:AU15"/>
    <mergeCell ref="AV15:AX15"/>
    <mergeCell ref="AY15:BA15"/>
    <mergeCell ref="BB15:BD15"/>
    <mergeCell ref="B16:D16"/>
    <mergeCell ref="E16:H16"/>
    <mergeCell ref="K16:M16"/>
    <mergeCell ref="N16:P16"/>
    <mergeCell ref="Q16:S16"/>
    <mergeCell ref="T16:V16"/>
    <mergeCell ref="AS16:AU16"/>
    <mergeCell ref="AV16:AX16"/>
    <mergeCell ref="AY16:BA16"/>
    <mergeCell ref="BB16:BD16"/>
    <mergeCell ref="AJ16:AL16"/>
    <mergeCell ref="AM16:AO16"/>
    <mergeCell ref="AP16:AR16"/>
    <mergeCell ref="A15:H15"/>
    <mergeCell ref="N15:P15"/>
    <mergeCell ref="Q15:S15"/>
    <mergeCell ref="T15:V15"/>
    <mergeCell ref="W15:Y15"/>
    <mergeCell ref="Z15:AB15"/>
    <mergeCell ref="AC15:AE15"/>
    <mergeCell ref="AM15:AO15"/>
    <mergeCell ref="AP15:AR15"/>
    <mergeCell ref="BC12:BD12"/>
    <mergeCell ref="A13:D13"/>
    <mergeCell ref="E13:G13"/>
    <mergeCell ref="J13:M13"/>
    <mergeCell ref="N13:O13"/>
    <mergeCell ref="Q13:R13"/>
    <mergeCell ref="T13:U13"/>
    <mergeCell ref="W13:X13"/>
    <mergeCell ref="Z13:AA13"/>
    <mergeCell ref="AC13:AD13"/>
    <mergeCell ref="AC12:AD12"/>
    <mergeCell ref="AN12:AO12"/>
    <mergeCell ref="AQ12:AR12"/>
    <mergeCell ref="AT12:AU12"/>
    <mergeCell ref="AW12:AX12"/>
    <mergeCell ref="AZ12:BA12"/>
    <mergeCell ref="BC13:BD13"/>
    <mergeCell ref="AI13:AL13"/>
    <mergeCell ref="AN13:AO13"/>
    <mergeCell ref="AQ13:AR13"/>
    <mergeCell ref="AT13:AU13"/>
    <mergeCell ref="AW13:AX13"/>
    <mergeCell ref="AZ13:BA13"/>
    <mergeCell ref="B12:D12"/>
    <mergeCell ref="E12:G12"/>
    <mergeCell ref="N12:O12"/>
    <mergeCell ref="Q12:R12"/>
    <mergeCell ref="T12:U12"/>
    <mergeCell ref="W12:X12"/>
    <mergeCell ref="Z12:AA12"/>
    <mergeCell ref="Z11:AA11"/>
    <mergeCell ref="AC11:AD11"/>
    <mergeCell ref="AZ10:BA10"/>
    <mergeCell ref="BC10:BD10"/>
    <mergeCell ref="B11:D11"/>
    <mergeCell ref="E11:G11"/>
    <mergeCell ref="K11:M11"/>
    <mergeCell ref="N11:O11"/>
    <mergeCell ref="Q11:R11"/>
    <mergeCell ref="T11:U11"/>
    <mergeCell ref="W11:X11"/>
    <mergeCell ref="Z10:AA10"/>
    <mergeCell ref="AC10:AD10"/>
    <mergeCell ref="AJ10:AL10"/>
    <mergeCell ref="AN10:AO10"/>
    <mergeCell ref="AQ10:AR10"/>
    <mergeCell ref="AT10:AU10"/>
    <mergeCell ref="AW11:AX11"/>
    <mergeCell ref="AZ11:BA11"/>
    <mergeCell ref="BC11:BD11"/>
    <mergeCell ref="AJ11:AL11"/>
    <mergeCell ref="AN11:AO11"/>
    <mergeCell ref="AQ11:AR11"/>
    <mergeCell ref="AT11:AU11"/>
    <mergeCell ref="B10:D10"/>
    <mergeCell ref="E10:G10"/>
    <mergeCell ref="K10:M10"/>
    <mergeCell ref="N10:O10"/>
    <mergeCell ref="Q10:R10"/>
    <mergeCell ref="T10:U10"/>
    <mergeCell ref="W10:X10"/>
    <mergeCell ref="Z9:AA9"/>
    <mergeCell ref="AC9:AD9"/>
    <mergeCell ref="AW8:AX8"/>
    <mergeCell ref="K8:M8"/>
    <mergeCell ref="N8:O8"/>
    <mergeCell ref="Q8:R8"/>
    <mergeCell ref="T8:U8"/>
    <mergeCell ref="W8:X8"/>
    <mergeCell ref="AW10:AX10"/>
    <mergeCell ref="AZ8:BA8"/>
    <mergeCell ref="BC8:BD8"/>
    <mergeCell ref="B9:D9"/>
    <mergeCell ref="E9:G9"/>
    <mergeCell ref="K9:M9"/>
    <mergeCell ref="N9:O9"/>
    <mergeCell ref="Q9:R9"/>
    <mergeCell ref="T9:U9"/>
    <mergeCell ref="W9:X9"/>
    <mergeCell ref="Z8:AA8"/>
    <mergeCell ref="AC8:AD8"/>
    <mergeCell ref="AJ8:AL8"/>
    <mergeCell ref="AN8:AO8"/>
    <mergeCell ref="AQ8:AR8"/>
    <mergeCell ref="AT8:AU8"/>
    <mergeCell ref="AW9:AX9"/>
    <mergeCell ref="AZ9:BA9"/>
    <mergeCell ref="BC9:BD9"/>
    <mergeCell ref="AJ9:AL9"/>
    <mergeCell ref="AN9:AO9"/>
    <mergeCell ref="AQ9:AR9"/>
    <mergeCell ref="AT9:AU9"/>
    <mergeCell ref="B8:D8"/>
    <mergeCell ref="E8:G8"/>
    <mergeCell ref="AV7:AW7"/>
    <mergeCell ref="AY7:AZ7"/>
    <mergeCell ref="BB7:BC7"/>
    <mergeCell ref="AJ7:AL7"/>
    <mergeCell ref="AM7:AN7"/>
    <mergeCell ref="AP7:AQ7"/>
    <mergeCell ref="AS7:AT7"/>
    <mergeCell ref="B6:D6"/>
    <mergeCell ref="Z7:AA7"/>
    <mergeCell ref="AC7:AD7"/>
    <mergeCell ref="B7:D7"/>
    <mergeCell ref="E7:G7"/>
    <mergeCell ref="K7:M7"/>
    <mergeCell ref="N7:O7"/>
    <mergeCell ref="Q7:R7"/>
    <mergeCell ref="T7:U7"/>
    <mergeCell ref="W7:X7"/>
    <mergeCell ref="Z6:AB6"/>
    <mergeCell ref="AC6:AE6"/>
    <mergeCell ref="AV6:AX6"/>
    <mergeCell ref="AY6:BA6"/>
    <mergeCell ref="E6:H6"/>
    <mergeCell ref="K6:M6"/>
    <mergeCell ref="N6:P6"/>
    <mergeCell ref="BB6:BD6"/>
    <mergeCell ref="AJ6:AL6"/>
    <mergeCell ref="AM6:AO6"/>
    <mergeCell ref="AP6:AR6"/>
    <mergeCell ref="AS6:AU6"/>
    <mergeCell ref="A1:F1"/>
    <mergeCell ref="I1:J1"/>
    <mergeCell ref="L1:P1"/>
    <mergeCell ref="Q1:R1"/>
    <mergeCell ref="AH1:AV1"/>
    <mergeCell ref="A3:H3"/>
    <mergeCell ref="J3:AE3"/>
    <mergeCell ref="AI3:BD3"/>
    <mergeCell ref="AV5:AX5"/>
    <mergeCell ref="AY5:BA5"/>
    <mergeCell ref="BB5:BD5"/>
    <mergeCell ref="AJ5:AL5"/>
    <mergeCell ref="AM5:AO5"/>
    <mergeCell ref="AP5:AR5"/>
    <mergeCell ref="AS5:AU5"/>
    <mergeCell ref="Z5:AB5"/>
    <mergeCell ref="AC5:AE5"/>
    <mergeCell ref="A5:H5"/>
    <mergeCell ref="K5:M5"/>
    <mergeCell ref="N5:P5"/>
    <mergeCell ref="Q5:S5"/>
    <mergeCell ref="T5:V5"/>
    <mergeCell ref="W5:Y5"/>
    <mergeCell ref="Q6:S6"/>
    <mergeCell ref="T6:V6"/>
    <mergeCell ref="W6:Y6"/>
  </mergeCells>
  <phoneticPr fontId="5"/>
  <pageMargins left="0.78740157480314965" right="0.39370078740157483" top="0.59055118110236227" bottom="0.39370078740157483" header="0.51181102362204722" footer="0.51181102362204722"/>
  <pageSetup paperSize="9" scale="83" orientation="landscape" r:id="rId1"/>
  <headerFooter alignWithMargins="0"/>
  <colBreaks count="1" manualBreakCount="1">
    <brk id="32"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0"/>
  <sheetViews>
    <sheetView showGridLines="0" view="pageBreakPreview" zoomScale="85" zoomScaleNormal="85" zoomScaleSheetLayoutView="85" workbookViewId="0">
      <selection activeCell="O31" sqref="O31"/>
    </sheetView>
  </sheetViews>
  <sheetFormatPr defaultColWidth="4.125" defaultRowHeight="12"/>
  <cols>
    <col min="1" max="1" width="4.125" style="126" customWidth="1"/>
    <col min="2" max="2" width="5.625" style="126" customWidth="1"/>
    <col min="3" max="4" width="4.125" style="126" customWidth="1"/>
    <col min="5" max="5" width="7.625" style="126" customWidth="1"/>
    <col min="6" max="6" width="2.625" style="126" customWidth="1"/>
    <col min="7" max="15" width="4.125" style="126" customWidth="1"/>
    <col min="16" max="16" width="4.625" style="126" customWidth="1"/>
    <col min="17" max="19" width="4.125" style="126" customWidth="1"/>
    <col min="20" max="20" width="5.625" style="126" customWidth="1"/>
    <col min="21" max="21" width="4.125" style="126" customWidth="1"/>
    <col min="22" max="22" width="5.25" style="126" customWidth="1"/>
    <col min="23" max="31" width="4.125" style="126" customWidth="1"/>
    <col min="32" max="32" width="5.75" style="126" customWidth="1"/>
    <col min="33" max="16384" width="4.125" style="126"/>
  </cols>
  <sheetData>
    <row r="1" spans="1:63" s="123" customFormat="1" ht="20.25" customHeight="1" thickBot="1">
      <c r="A1" s="120">
        <v>1</v>
      </c>
      <c r="B1" s="121" t="s">
        <v>73</v>
      </c>
      <c r="C1" s="121"/>
      <c r="D1" s="121"/>
      <c r="E1" s="121"/>
      <c r="F1" s="122"/>
      <c r="AI1" s="54" t="s">
        <v>74</v>
      </c>
    </row>
    <row r="2" spans="1:63" ht="23.25" customHeight="1" thickTop="1">
      <c r="A2" s="124"/>
      <c r="B2" s="762" t="s">
        <v>75</v>
      </c>
      <c r="C2" s="763"/>
      <c r="D2" s="764"/>
      <c r="E2" s="762" t="s">
        <v>76</v>
      </c>
      <c r="F2" s="765"/>
      <c r="G2" s="766" t="s">
        <v>77</v>
      </c>
      <c r="H2" s="761"/>
      <c r="I2" s="761" t="s">
        <v>78</v>
      </c>
      <c r="J2" s="761"/>
      <c r="K2" s="761" t="s">
        <v>79</v>
      </c>
      <c r="L2" s="761"/>
      <c r="M2" s="761" t="s">
        <v>80</v>
      </c>
      <c r="N2" s="761"/>
      <c r="O2" s="761" t="s">
        <v>81</v>
      </c>
      <c r="P2" s="761"/>
      <c r="Q2" s="761" t="s">
        <v>82</v>
      </c>
      <c r="R2" s="761"/>
      <c r="S2" s="761" t="s">
        <v>83</v>
      </c>
      <c r="T2" s="761"/>
      <c r="U2" s="761" t="s">
        <v>84</v>
      </c>
      <c r="V2" s="761"/>
      <c r="W2" s="761" t="s">
        <v>85</v>
      </c>
      <c r="X2" s="761"/>
      <c r="Y2" s="761" t="s">
        <v>86</v>
      </c>
      <c r="Z2" s="761"/>
      <c r="AA2" s="761" t="s">
        <v>87</v>
      </c>
      <c r="AB2" s="761"/>
      <c r="AC2" s="761" t="s">
        <v>88</v>
      </c>
      <c r="AD2" s="761"/>
      <c r="AE2" s="776" t="s">
        <v>89</v>
      </c>
      <c r="AF2" s="777"/>
      <c r="AI2" s="778" t="s">
        <v>75</v>
      </c>
      <c r="AJ2" s="779"/>
      <c r="AK2" s="779"/>
      <c r="AL2" s="767" t="s">
        <v>77</v>
      </c>
      <c r="AM2" s="767"/>
      <c r="AN2" s="767" t="s">
        <v>78</v>
      </c>
      <c r="AO2" s="767"/>
      <c r="AP2" s="767" t="s">
        <v>79</v>
      </c>
      <c r="AQ2" s="767"/>
      <c r="AR2" s="767" t="s">
        <v>80</v>
      </c>
      <c r="AS2" s="767"/>
      <c r="AT2" s="767" t="s">
        <v>81</v>
      </c>
      <c r="AU2" s="767"/>
      <c r="AV2" s="767" t="s">
        <v>82</v>
      </c>
      <c r="AW2" s="767"/>
      <c r="AX2" s="767" t="s">
        <v>83</v>
      </c>
      <c r="AY2" s="767"/>
      <c r="AZ2" s="767" t="s">
        <v>84</v>
      </c>
      <c r="BA2" s="767"/>
      <c r="BB2" s="767" t="s">
        <v>85</v>
      </c>
      <c r="BC2" s="767"/>
      <c r="BD2" s="767" t="s">
        <v>86</v>
      </c>
      <c r="BE2" s="767"/>
      <c r="BF2" s="767" t="s">
        <v>87</v>
      </c>
      <c r="BG2" s="767"/>
      <c r="BH2" s="767" t="s">
        <v>88</v>
      </c>
      <c r="BI2" s="767"/>
    </row>
    <row r="3" spans="1:63" ht="15" customHeight="1">
      <c r="A3" s="768" t="s">
        <v>10</v>
      </c>
      <c r="B3" s="866">
        <f>$AI$3</f>
        <v>0</v>
      </c>
      <c r="C3" s="867"/>
      <c r="D3" s="868"/>
      <c r="E3" s="127">
        <f>経営目標!N7</f>
        <v>0</v>
      </c>
      <c r="F3" s="128" t="s">
        <v>90</v>
      </c>
      <c r="G3" s="774">
        <f>$E$4/10*AL3</f>
        <v>0</v>
      </c>
      <c r="H3" s="775"/>
      <c r="I3" s="774">
        <f>$E$4/10*AN3</f>
        <v>0</v>
      </c>
      <c r="J3" s="775"/>
      <c r="K3" s="774">
        <f>$E$4/10*AP3</f>
        <v>0</v>
      </c>
      <c r="L3" s="775"/>
      <c r="M3" s="774">
        <f>$E$4/10*AR3</f>
        <v>0</v>
      </c>
      <c r="N3" s="775"/>
      <c r="O3" s="774">
        <f>$E$4/10*AT3</f>
        <v>0</v>
      </c>
      <c r="P3" s="775"/>
      <c r="Q3" s="774">
        <f>$E$4/10*AV3</f>
        <v>0</v>
      </c>
      <c r="R3" s="775"/>
      <c r="S3" s="774">
        <f>$E$4/10*AX3</f>
        <v>0</v>
      </c>
      <c r="T3" s="775"/>
      <c r="U3" s="774">
        <f>$E$4/10*AZ3</f>
        <v>0</v>
      </c>
      <c r="V3" s="775"/>
      <c r="W3" s="774">
        <f>$E$4/10*BB3</f>
        <v>0</v>
      </c>
      <c r="X3" s="775"/>
      <c r="Y3" s="774">
        <f>$E$4/10*BD3</f>
        <v>0</v>
      </c>
      <c r="Z3" s="775"/>
      <c r="AA3" s="774">
        <f>$E$4/10*BF3</f>
        <v>0</v>
      </c>
      <c r="AB3" s="775"/>
      <c r="AC3" s="774">
        <f>$E$4/10*BH3</f>
        <v>0</v>
      </c>
      <c r="AD3" s="775"/>
      <c r="AE3" s="781">
        <f>SUM(G3:AD3)</f>
        <v>0</v>
      </c>
      <c r="AF3" s="782"/>
      <c r="AI3" s="870"/>
      <c r="AJ3" s="871"/>
      <c r="AK3" s="872"/>
      <c r="AL3" s="873"/>
      <c r="AM3" s="869"/>
      <c r="AN3" s="869"/>
      <c r="AO3" s="869"/>
      <c r="AP3" s="869"/>
      <c r="AQ3" s="869"/>
      <c r="AR3" s="869"/>
      <c r="AS3" s="869"/>
      <c r="AT3" s="869"/>
      <c r="AU3" s="869"/>
      <c r="AV3" s="869"/>
      <c r="AW3" s="869"/>
      <c r="AX3" s="869"/>
      <c r="AY3" s="869"/>
      <c r="AZ3" s="869"/>
      <c r="BA3" s="869"/>
      <c r="BB3" s="869"/>
      <c r="BC3" s="869"/>
      <c r="BD3" s="869"/>
      <c r="BE3" s="869"/>
      <c r="BF3" s="869"/>
      <c r="BG3" s="869"/>
      <c r="BH3" s="869"/>
      <c r="BI3" s="869"/>
      <c r="BJ3" s="787">
        <f>SUM(AL3:BI3)</f>
        <v>0</v>
      </c>
      <c r="BK3" s="788"/>
    </row>
    <row r="4" spans="1:63" ht="15" customHeight="1">
      <c r="A4" s="768"/>
      <c r="B4" s="866">
        <f>AI4</f>
        <v>0</v>
      </c>
      <c r="C4" s="867"/>
      <c r="D4" s="868"/>
      <c r="E4" s="127">
        <f>経営目標!Q7</f>
        <v>0</v>
      </c>
      <c r="F4" s="128" t="s">
        <v>90</v>
      </c>
      <c r="G4" s="774">
        <f>$E$4/10*AL4</f>
        <v>0</v>
      </c>
      <c r="H4" s="775"/>
      <c r="I4" s="774">
        <f>$E$4/10*AN4</f>
        <v>0</v>
      </c>
      <c r="J4" s="775"/>
      <c r="K4" s="774">
        <f>$E$4/10*AP4</f>
        <v>0</v>
      </c>
      <c r="L4" s="775"/>
      <c r="M4" s="774">
        <f>$E$4/10*AR4</f>
        <v>0</v>
      </c>
      <c r="N4" s="775"/>
      <c r="O4" s="774">
        <f>$E$4/10*AT4</f>
        <v>0</v>
      </c>
      <c r="P4" s="775"/>
      <c r="Q4" s="774">
        <f>$E$4/10*AV4</f>
        <v>0</v>
      </c>
      <c r="R4" s="775"/>
      <c r="S4" s="774">
        <f>$E$4/10*AX4</f>
        <v>0</v>
      </c>
      <c r="T4" s="775"/>
      <c r="U4" s="774">
        <f>$E$4/10*AZ4</f>
        <v>0</v>
      </c>
      <c r="V4" s="775"/>
      <c r="W4" s="774">
        <f>$E$4/10*BB4</f>
        <v>0</v>
      </c>
      <c r="X4" s="775"/>
      <c r="Y4" s="774">
        <f>$E$4/10*BD4</f>
        <v>0</v>
      </c>
      <c r="Z4" s="775"/>
      <c r="AA4" s="774">
        <f>$E$4/10*BF4</f>
        <v>0</v>
      </c>
      <c r="AB4" s="775"/>
      <c r="AC4" s="774">
        <f>$E$4/10*BH4</f>
        <v>0</v>
      </c>
      <c r="AD4" s="775"/>
      <c r="AE4" s="789">
        <f>SUM(G4:AD4)</f>
        <v>0</v>
      </c>
      <c r="AF4" s="790"/>
      <c r="AI4" s="870"/>
      <c r="AJ4" s="871"/>
      <c r="AK4" s="872"/>
      <c r="AL4" s="873"/>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787">
        <f>SUM(AL4:BI4)</f>
        <v>0</v>
      </c>
      <c r="BK4" s="788"/>
    </row>
    <row r="5" spans="1:63" ht="15" customHeight="1">
      <c r="A5" s="768"/>
      <c r="B5" s="866">
        <f>AI5</f>
        <v>0</v>
      </c>
      <c r="C5" s="867"/>
      <c r="D5" s="868"/>
      <c r="E5" s="127">
        <f>経営目標!T7</f>
        <v>0</v>
      </c>
      <c r="F5" s="128" t="s">
        <v>90</v>
      </c>
      <c r="G5" s="774">
        <f>$E$5/10*AL5</f>
        <v>0</v>
      </c>
      <c r="H5" s="775"/>
      <c r="I5" s="774">
        <f>$E$5/10*AN5</f>
        <v>0</v>
      </c>
      <c r="J5" s="775"/>
      <c r="K5" s="774">
        <f>$E$5/10*AP5</f>
        <v>0</v>
      </c>
      <c r="L5" s="775"/>
      <c r="M5" s="774">
        <f>$E$5/10*AR5</f>
        <v>0</v>
      </c>
      <c r="N5" s="775"/>
      <c r="O5" s="774">
        <f>$E$5/10*AT5</f>
        <v>0</v>
      </c>
      <c r="P5" s="775"/>
      <c r="Q5" s="774">
        <f>$E$5/10*AV5</f>
        <v>0</v>
      </c>
      <c r="R5" s="775"/>
      <c r="S5" s="774">
        <f>$E$5/10*AX5</f>
        <v>0</v>
      </c>
      <c r="T5" s="775"/>
      <c r="U5" s="774">
        <f>$E$5/10*AZ5</f>
        <v>0</v>
      </c>
      <c r="V5" s="775"/>
      <c r="W5" s="774">
        <f>$E$5/10*BB5</f>
        <v>0</v>
      </c>
      <c r="X5" s="775"/>
      <c r="Y5" s="774">
        <f>$E$5/10*BD5</f>
        <v>0</v>
      </c>
      <c r="Z5" s="775"/>
      <c r="AA5" s="774">
        <f>$E$5/10*BF5</f>
        <v>0</v>
      </c>
      <c r="AB5" s="775"/>
      <c r="AC5" s="774">
        <f>$E$5/10*BH5</f>
        <v>0</v>
      </c>
      <c r="AD5" s="775"/>
      <c r="AE5" s="789">
        <f>SUM(G5:AD5)</f>
        <v>0</v>
      </c>
      <c r="AF5" s="790"/>
      <c r="AI5" s="870"/>
      <c r="AJ5" s="871"/>
      <c r="AK5" s="872"/>
      <c r="AL5" s="873"/>
      <c r="AM5" s="869"/>
      <c r="AN5" s="869"/>
      <c r="AO5" s="869"/>
      <c r="AP5" s="869"/>
      <c r="AQ5" s="869"/>
      <c r="AR5" s="869"/>
      <c r="AS5" s="869"/>
      <c r="AT5" s="869"/>
      <c r="AU5" s="869"/>
      <c r="AV5" s="869"/>
      <c r="AW5" s="869"/>
      <c r="AX5" s="869"/>
      <c r="AY5" s="869"/>
      <c r="AZ5" s="869"/>
      <c r="BA5" s="869"/>
      <c r="BB5" s="869"/>
      <c r="BC5" s="869"/>
      <c r="BD5" s="869"/>
      <c r="BE5" s="869"/>
      <c r="BF5" s="869"/>
      <c r="BG5" s="869"/>
      <c r="BH5" s="869"/>
      <c r="BI5" s="869"/>
      <c r="BJ5" s="787">
        <f>SUM(AL5:BI5)</f>
        <v>0</v>
      </c>
      <c r="BK5" s="788"/>
    </row>
    <row r="6" spans="1:63" ht="15" customHeight="1">
      <c r="A6" s="769"/>
      <c r="B6" s="866">
        <f>AI6</f>
        <v>0</v>
      </c>
      <c r="C6" s="867"/>
      <c r="D6" s="868"/>
      <c r="E6" s="127">
        <f>経営目標!W7</f>
        <v>0</v>
      </c>
      <c r="F6" s="128" t="s">
        <v>90</v>
      </c>
      <c r="G6" s="774">
        <f>$E$6/10*AL6</f>
        <v>0</v>
      </c>
      <c r="H6" s="775"/>
      <c r="I6" s="774">
        <f>$E$6/10*AN6</f>
        <v>0</v>
      </c>
      <c r="J6" s="775"/>
      <c r="K6" s="774">
        <f>$E$6/10*AP6</f>
        <v>0</v>
      </c>
      <c r="L6" s="775"/>
      <c r="M6" s="774">
        <f>$E$6/10*AR6</f>
        <v>0</v>
      </c>
      <c r="N6" s="775"/>
      <c r="O6" s="774">
        <f>$E$6/10*AT6</f>
        <v>0</v>
      </c>
      <c r="P6" s="775"/>
      <c r="Q6" s="774">
        <f>$E$6/10*AV6</f>
        <v>0</v>
      </c>
      <c r="R6" s="775"/>
      <c r="S6" s="774">
        <f>$E$6/10*AX6</f>
        <v>0</v>
      </c>
      <c r="T6" s="775"/>
      <c r="U6" s="774">
        <f>$E$6/10*AZ6</f>
        <v>0</v>
      </c>
      <c r="V6" s="775"/>
      <c r="W6" s="774">
        <f>$E$6/10*BB6</f>
        <v>0</v>
      </c>
      <c r="X6" s="775"/>
      <c r="Y6" s="774">
        <f>$E$6/10*BD6</f>
        <v>0</v>
      </c>
      <c r="Z6" s="775"/>
      <c r="AA6" s="774">
        <f>$E$6/10*BF6</f>
        <v>0</v>
      </c>
      <c r="AB6" s="775"/>
      <c r="AC6" s="774">
        <f>$E$6/10*BH6</f>
        <v>0</v>
      </c>
      <c r="AD6" s="775"/>
      <c r="AE6" s="789">
        <f>SUM(G6:AD6)</f>
        <v>0</v>
      </c>
      <c r="AF6" s="790"/>
      <c r="AI6" s="870"/>
      <c r="AJ6" s="871"/>
      <c r="AK6" s="872"/>
      <c r="AL6" s="875"/>
      <c r="AM6" s="874"/>
      <c r="AN6" s="874"/>
      <c r="AO6" s="874"/>
      <c r="AP6" s="874"/>
      <c r="AQ6" s="874"/>
      <c r="AR6" s="874"/>
      <c r="AS6" s="874"/>
      <c r="AT6" s="874"/>
      <c r="AU6" s="874"/>
      <c r="AV6" s="874"/>
      <c r="AW6" s="874"/>
      <c r="AX6" s="874"/>
      <c r="AY6" s="874"/>
      <c r="AZ6" s="874"/>
      <c r="BA6" s="874"/>
      <c r="BB6" s="874"/>
      <c r="BC6" s="874"/>
      <c r="BD6" s="874"/>
      <c r="BE6" s="874"/>
      <c r="BF6" s="874"/>
      <c r="BG6" s="874"/>
      <c r="BH6" s="874"/>
      <c r="BI6" s="874"/>
      <c r="BJ6" s="787">
        <f>SUM(AL6:BI6)</f>
        <v>0</v>
      </c>
      <c r="BK6" s="788"/>
    </row>
    <row r="7" spans="1:63" ht="15" customHeight="1">
      <c r="A7" s="769"/>
      <c r="B7" s="870">
        <f>AI7</f>
        <v>0</v>
      </c>
      <c r="C7" s="871"/>
      <c r="D7" s="872"/>
      <c r="E7" s="129"/>
      <c r="F7" s="130"/>
      <c r="G7" s="792"/>
      <c r="H7" s="793"/>
      <c r="I7" s="793"/>
      <c r="J7" s="793"/>
      <c r="K7" s="793"/>
      <c r="L7" s="793"/>
      <c r="M7" s="793"/>
      <c r="N7" s="793"/>
      <c r="O7" s="793"/>
      <c r="P7" s="793"/>
      <c r="Q7" s="793"/>
      <c r="R7" s="793"/>
      <c r="S7" s="793"/>
      <c r="T7" s="793"/>
      <c r="U7" s="793"/>
      <c r="V7" s="793"/>
      <c r="W7" s="793"/>
      <c r="X7" s="793"/>
      <c r="Y7" s="793"/>
      <c r="Z7" s="793"/>
      <c r="AA7" s="793"/>
      <c r="AB7" s="793"/>
      <c r="AC7" s="793"/>
      <c r="AD7" s="793"/>
      <c r="AE7" s="789"/>
      <c r="AF7" s="790"/>
      <c r="AI7" s="870"/>
      <c r="AJ7" s="871"/>
      <c r="AK7" s="871"/>
      <c r="AL7" s="876"/>
      <c r="AM7" s="873"/>
      <c r="AN7" s="876"/>
      <c r="AO7" s="873"/>
      <c r="AP7" s="876"/>
      <c r="AQ7" s="873"/>
      <c r="AR7" s="876"/>
      <c r="AS7" s="873"/>
      <c r="AT7" s="876"/>
      <c r="AU7" s="873"/>
      <c r="AV7" s="876"/>
      <c r="AW7" s="873"/>
      <c r="AX7" s="876"/>
      <c r="AY7" s="873"/>
      <c r="AZ7" s="876"/>
      <c r="BA7" s="873"/>
      <c r="BB7" s="876"/>
      <c r="BC7" s="873"/>
      <c r="BD7" s="876"/>
      <c r="BE7" s="873"/>
      <c r="BF7" s="876"/>
      <c r="BG7" s="873"/>
      <c r="BH7" s="876"/>
      <c r="BI7" s="873"/>
      <c r="BJ7" s="787"/>
      <c r="BK7" s="788"/>
    </row>
    <row r="8" spans="1:63" ht="15" customHeight="1" thickBot="1">
      <c r="A8" s="769"/>
      <c r="B8" s="877">
        <f>AI8</f>
        <v>0</v>
      </c>
      <c r="C8" s="878"/>
      <c r="D8" s="879"/>
      <c r="E8" s="131"/>
      <c r="F8" s="132"/>
      <c r="G8" s="808"/>
      <c r="H8" s="795"/>
      <c r="I8" s="795"/>
      <c r="J8" s="795"/>
      <c r="K8" s="795"/>
      <c r="L8" s="795"/>
      <c r="M8" s="795"/>
      <c r="N8" s="795"/>
      <c r="O8" s="795"/>
      <c r="P8" s="795"/>
      <c r="Q8" s="795"/>
      <c r="R8" s="795"/>
      <c r="S8" s="795"/>
      <c r="T8" s="795"/>
      <c r="U8" s="795"/>
      <c r="V8" s="795"/>
      <c r="W8" s="795"/>
      <c r="X8" s="795"/>
      <c r="Y8" s="795"/>
      <c r="Z8" s="795"/>
      <c r="AA8" s="795"/>
      <c r="AB8" s="795"/>
      <c r="AC8" s="795"/>
      <c r="AD8" s="795"/>
      <c r="AE8" s="797"/>
      <c r="AF8" s="798"/>
      <c r="AI8" s="870"/>
      <c r="AJ8" s="871"/>
      <c r="AK8" s="871"/>
      <c r="AL8" s="876"/>
      <c r="AM8" s="873"/>
      <c r="AN8" s="876"/>
      <c r="AO8" s="873"/>
      <c r="AP8" s="876"/>
      <c r="AQ8" s="873"/>
      <c r="AR8" s="876"/>
      <c r="AS8" s="873"/>
      <c r="AT8" s="876"/>
      <c r="AU8" s="873"/>
      <c r="AV8" s="876"/>
      <c r="AW8" s="873"/>
      <c r="AX8" s="876"/>
      <c r="AY8" s="873"/>
      <c r="AZ8" s="876"/>
      <c r="BA8" s="873"/>
      <c r="BB8" s="876"/>
      <c r="BC8" s="873"/>
      <c r="BD8" s="876"/>
      <c r="BE8" s="873"/>
      <c r="BF8" s="876"/>
      <c r="BG8" s="873"/>
      <c r="BH8" s="876"/>
      <c r="BI8" s="873"/>
      <c r="BJ8" s="787"/>
      <c r="BK8" s="788"/>
    </row>
    <row r="9" spans="1:63" ht="15" customHeight="1" thickTop="1" thickBot="1">
      <c r="A9" s="769"/>
      <c r="B9" s="800" t="s">
        <v>89</v>
      </c>
      <c r="C9" s="801"/>
      <c r="D9" s="802"/>
      <c r="E9" s="133">
        <f>E3+E4+E5+E6+E7+E8</f>
        <v>0</v>
      </c>
      <c r="F9" s="134" t="s">
        <v>91</v>
      </c>
      <c r="G9" s="803">
        <f>G3+G4+G5+G6+G7+G8</f>
        <v>0</v>
      </c>
      <c r="H9" s="799"/>
      <c r="I9" s="799">
        <f>I3+I4+I5+I6+I7+I8</f>
        <v>0</v>
      </c>
      <c r="J9" s="799"/>
      <c r="K9" s="799">
        <f>K3+K4+K5+K6+K7+K8</f>
        <v>0</v>
      </c>
      <c r="L9" s="799"/>
      <c r="M9" s="799">
        <f>M3+M4+M5+M6+M7+M8</f>
        <v>0</v>
      </c>
      <c r="N9" s="799"/>
      <c r="O9" s="799">
        <f>O3+O4+O5+O6+O7+O8</f>
        <v>0</v>
      </c>
      <c r="P9" s="799"/>
      <c r="Q9" s="799">
        <f>Q3+Q4+Q5+Q6+Q7+Q8</f>
        <v>0</v>
      </c>
      <c r="R9" s="799"/>
      <c r="S9" s="799">
        <f>S3+S4+S5+S6+S7+S8</f>
        <v>0</v>
      </c>
      <c r="T9" s="799"/>
      <c r="U9" s="799">
        <f>U3+U4+U5+U6+U7+U8</f>
        <v>0</v>
      </c>
      <c r="V9" s="799"/>
      <c r="W9" s="799">
        <f>W3+W4+W5+W6+W7+W8</f>
        <v>0</v>
      </c>
      <c r="X9" s="799"/>
      <c r="Y9" s="799">
        <f>Y3+Y4+Y5+Y6+Y7+Y8</f>
        <v>0</v>
      </c>
      <c r="Z9" s="799"/>
      <c r="AA9" s="799">
        <f>AA3+AA4+AA5+AA6+AA7+AA8</f>
        <v>0</v>
      </c>
      <c r="AB9" s="799"/>
      <c r="AC9" s="799">
        <f>AC3+AC4+AC5+AC6+AC7+AC8</f>
        <v>0</v>
      </c>
      <c r="AD9" s="799"/>
      <c r="AE9" s="799">
        <f>AE3+AE4+AE5+AE6+AE7+AE8</f>
        <v>0</v>
      </c>
      <c r="AF9" s="804"/>
    </row>
    <row r="10" spans="1:63" ht="15" customHeight="1" thickTop="1">
      <c r="A10" s="769"/>
      <c r="B10" s="762" t="s">
        <v>92</v>
      </c>
      <c r="C10" s="763"/>
      <c r="D10" s="764"/>
      <c r="E10" s="135"/>
      <c r="F10" s="128"/>
      <c r="G10" s="810">
        <f>G19</f>
        <v>0</v>
      </c>
      <c r="H10" s="809"/>
      <c r="I10" s="810">
        <f>I19</f>
        <v>0</v>
      </c>
      <c r="J10" s="809"/>
      <c r="K10" s="810">
        <f>K19</f>
        <v>0</v>
      </c>
      <c r="L10" s="809"/>
      <c r="M10" s="810">
        <f>M19</f>
        <v>0</v>
      </c>
      <c r="N10" s="809"/>
      <c r="O10" s="810">
        <f>O19</f>
        <v>0</v>
      </c>
      <c r="P10" s="809"/>
      <c r="Q10" s="810">
        <f>Q19</f>
        <v>0</v>
      </c>
      <c r="R10" s="809"/>
      <c r="S10" s="810">
        <f>S19</f>
        <v>0</v>
      </c>
      <c r="T10" s="809"/>
      <c r="U10" s="810">
        <f>U19</f>
        <v>0</v>
      </c>
      <c r="V10" s="809"/>
      <c r="W10" s="810">
        <f>W19</f>
        <v>0</v>
      </c>
      <c r="X10" s="809"/>
      <c r="Y10" s="810">
        <f>Y19</f>
        <v>0</v>
      </c>
      <c r="Z10" s="809"/>
      <c r="AA10" s="810">
        <f>AA19</f>
        <v>0</v>
      </c>
      <c r="AB10" s="809"/>
      <c r="AC10" s="810">
        <f>AC19</f>
        <v>0</v>
      </c>
      <c r="AD10" s="809"/>
      <c r="AE10" s="810">
        <f>AE19</f>
        <v>0</v>
      </c>
      <c r="AF10" s="809"/>
    </row>
    <row r="11" spans="1:63" ht="15" customHeight="1" thickBot="1">
      <c r="A11" s="770"/>
      <c r="B11" s="811" t="s">
        <v>93</v>
      </c>
      <c r="C11" s="812"/>
      <c r="D11" s="813"/>
      <c r="E11" s="136"/>
      <c r="F11" s="137"/>
      <c r="G11" s="814">
        <f>G9-G10</f>
        <v>0</v>
      </c>
      <c r="H11" s="815"/>
      <c r="I11" s="814">
        <f>I9-I10</f>
        <v>0</v>
      </c>
      <c r="J11" s="815"/>
      <c r="K11" s="814">
        <f>K9-K10</f>
        <v>0</v>
      </c>
      <c r="L11" s="815"/>
      <c r="M11" s="814">
        <f>M9-M10</f>
        <v>0</v>
      </c>
      <c r="N11" s="815"/>
      <c r="O11" s="814">
        <f>O9-O10</f>
        <v>0</v>
      </c>
      <c r="P11" s="815"/>
      <c r="Q11" s="814">
        <f>Q9-Q10</f>
        <v>0</v>
      </c>
      <c r="R11" s="815"/>
      <c r="S11" s="814">
        <f>S9-S10</f>
        <v>0</v>
      </c>
      <c r="T11" s="815"/>
      <c r="U11" s="814">
        <f>U9-U10</f>
        <v>0</v>
      </c>
      <c r="V11" s="815"/>
      <c r="W11" s="814">
        <f>W9-W10</f>
        <v>0</v>
      </c>
      <c r="X11" s="815"/>
      <c r="Y11" s="814">
        <f>Y9-Y10</f>
        <v>0</v>
      </c>
      <c r="Z11" s="815"/>
      <c r="AA11" s="814">
        <f>AA9-AA10</f>
        <v>0</v>
      </c>
      <c r="AB11" s="815"/>
      <c r="AC11" s="814">
        <f>AC9-AC10</f>
        <v>0</v>
      </c>
      <c r="AD11" s="815"/>
      <c r="AE11" s="816">
        <f>SUM(G11:AD11)</f>
        <v>0</v>
      </c>
      <c r="AF11" s="817"/>
    </row>
    <row r="12" spans="1:63" ht="15" customHeight="1" thickTop="1">
      <c r="R12" s="138"/>
      <c r="S12" s="138"/>
      <c r="T12" s="138"/>
      <c r="U12" s="818"/>
      <c r="V12" s="818"/>
      <c r="W12" s="138"/>
      <c r="AA12" s="126" t="s">
        <v>93</v>
      </c>
      <c r="AC12" s="880">
        <f>AE11*650</f>
        <v>0</v>
      </c>
      <c r="AD12" s="880"/>
      <c r="AE12" s="880"/>
    </row>
    <row r="13" spans="1:63" ht="19.5" customHeight="1" thickBot="1">
      <c r="A13" s="139">
        <v>2</v>
      </c>
      <c r="B13" s="826" t="s">
        <v>94</v>
      </c>
      <c r="C13" s="827"/>
      <c r="D13" s="827"/>
      <c r="E13" s="827"/>
      <c r="F13" s="827"/>
      <c r="G13" s="827"/>
      <c r="H13" s="827"/>
      <c r="I13" s="827"/>
      <c r="J13" s="827"/>
    </row>
    <row r="14" spans="1:63" ht="15" customHeight="1" thickTop="1" thickBot="1">
      <c r="A14" s="124"/>
      <c r="B14" s="762" t="s">
        <v>95</v>
      </c>
      <c r="C14" s="763"/>
      <c r="D14" s="764"/>
      <c r="E14" s="828" t="s">
        <v>96</v>
      </c>
      <c r="F14" s="829"/>
      <c r="G14" s="830" t="s">
        <v>77</v>
      </c>
      <c r="H14" s="766"/>
      <c r="I14" s="761" t="s">
        <v>78</v>
      </c>
      <c r="J14" s="761"/>
      <c r="K14" s="761" t="s">
        <v>79</v>
      </c>
      <c r="L14" s="761"/>
      <c r="M14" s="761" t="s">
        <v>80</v>
      </c>
      <c r="N14" s="761"/>
      <c r="O14" s="761" t="s">
        <v>81</v>
      </c>
      <c r="P14" s="761"/>
      <c r="Q14" s="761" t="s">
        <v>82</v>
      </c>
      <c r="R14" s="761"/>
      <c r="S14" s="761" t="s">
        <v>83</v>
      </c>
      <c r="T14" s="761"/>
      <c r="U14" s="761" t="s">
        <v>84</v>
      </c>
      <c r="V14" s="761"/>
      <c r="W14" s="761" t="s">
        <v>85</v>
      </c>
      <c r="X14" s="761"/>
      <c r="Y14" s="761" t="s">
        <v>86</v>
      </c>
      <c r="Z14" s="761"/>
      <c r="AA14" s="761" t="s">
        <v>87</v>
      </c>
      <c r="AB14" s="761"/>
      <c r="AC14" s="761" t="s">
        <v>88</v>
      </c>
      <c r="AD14" s="761"/>
      <c r="AE14" s="834" t="s">
        <v>97</v>
      </c>
      <c r="AF14" s="835"/>
    </row>
    <row r="15" spans="1:63" ht="15" customHeight="1" thickTop="1">
      <c r="A15" s="836" t="s">
        <v>10</v>
      </c>
      <c r="B15" s="762">
        <f>[1]申請書4!K6</f>
        <v>0</v>
      </c>
      <c r="C15" s="763"/>
      <c r="D15" s="764"/>
      <c r="E15" s="839">
        <f>AE15/8</f>
        <v>0</v>
      </c>
      <c r="F15" s="840"/>
      <c r="G15" s="881"/>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32">
        <f>SUM(G15:AD15)</f>
        <v>0</v>
      </c>
      <c r="AF15" s="833"/>
    </row>
    <row r="16" spans="1:63" ht="15" customHeight="1">
      <c r="A16" s="837"/>
      <c r="B16" s="778">
        <f>[1]申請書4!K7</f>
        <v>0</v>
      </c>
      <c r="C16" s="779"/>
      <c r="D16" s="820"/>
      <c r="E16" s="821">
        <f>AE16/8</f>
        <v>0</v>
      </c>
      <c r="F16" s="822"/>
      <c r="G16" s="881"/>
      <c r="H16" s="882"/>
      <c r="I16" s="883"/>
      <c r="J16" s="883"/>
      <c r="K16" s="883"/>
      <c r="L16" s="883"/>
      <c r="M16" s="883"/>
      <c r="N16" s="883"/>
      <c r="O16" s="883"/>
      <c r="P16" s="883"/>
      <c r="Q16" s="883"/>
      <c r="R16" s="883"/>
      <c r="S16" s="883"/>
      <c r="T16" s="883"/>
      <c r="U16" s="883"/>
      <c r="V16" s="883"/>
      <c r="W16" s="883"/>
      <c r="X16" s="883"/>
      <c r="Y16" s="883"/>
      <c r="Z16" s="883"/>
      <c r="AA16" s="883"/>
      <c r="AB16" s="883"/>
      <c r="AC16" s="884"/>
      <c r="AD16" s="882"/>
      <c r="AE16" s="832">
        <f>SUM(G16:AD16)</f>
        <v>0</v>
      </c>
      <c r="AF16" s="833"/>
    </row>
    <row r="17" spans="1:32" ht="15" customHeight="1">
      <c r="A17" s="837"/>
      <c r="B17" s="778">
        <f>[1]申請書4!K8</f>
        <v>0</v>
      </c>
      <c r="C17" s="779"/>
      <c r="D17" s="820"/>
      <c r="E17" s="821">
        <f>AE17/8</f>
        <v>0</v>
      </c>
      <c r="F17" s="822"/>
      <c r="G17" s="881"/>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32">
        <f>SUM(G17:AD17)</f>
        <v>0</v>
      </c>
      <c r="AF17" s="833"/>
    </row>
    <row r="18" spans="1:32" ht="15" customHeight="1">
      <c r="A18" s="837"/>
      <c r="B18" s="841"/>
      <c r="C18" s="784"/>
      <c r="D18" s="785"/>
      <c r="E18" s="821"/>
      <c r="F18" s="822"/>
      <c r="G18" s="884"/>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32"/>
      <c r="AF18" s="833"/>
    </row>
    <row r="19" spans="1:32" ht="15" customHeight="1" thickBot="1">
      <c r="A19" s="838"/>
      <c r="B19" s="846" t="s">
        <v>89</v>
      </c>
      <c r="C19" s="806"/>
      <c r="D19" s="807"/>
      <c r="E19" s="847">
        <f>SUM(E15:F18)</f>
        <v>0</v>
      </c>
      <c r="F19" s="848"/>
      <c r="G19" s="849">
        <f>SUM(G15:H18)</f>
        <v>0</v>
      </c>
      <c r="H19" s="844"/>
      <c r="I19" s="844">
        <f>SUM(I15:J18)</f>
        <v>0</v>
      </c>
      <c r="J19" s="844"/>
      <c r="K19" s="844">
        <f>SUM(K15:L18)</f>
        <v>0</v>
      </c>
      <c r="L19" s="844"/>
      <c r="M19" s="844">
        <f>SUM(M15:N18)</f>
        <v>0</v>
      </c>
      <c r="N19" s="844"/>
      <c r="O19" s="844">
        <f>SUM(O15:P18)</f>
        <v>0</v>
      </c>
      <c r="P19" s="844"/>
      <c r="Q19" s="844">
        <f>SUM(Q15:R18)</f>
        <v>0</v>
      </c>
      <c r="R19" s="844"/>
      <c r="S19" s="844">
        <f>SUM(S15:T18)</f>
        <v>0</v>
      </c>
      <c r="T19" s="844"/>
      <c r="U19" s="844">
        <f>SUM(U15:V18)</f>
        <v>0</v>
      </c>
      <c r="V19" s="844"/>
      <c r="W19" s="844">
        <f>SUM(W15:X18)</f>
        <v>0</v>
      </c>
      <c r="X19" s="844"/>
      <c r="Y19" s="844">
        <f>SUM(Y15:Z18)</f>
        <v>0</v>
      </c>
      <c r="Z19" s="844"/>
      <c r="AA19" s="844">
        <f>SUM(AA15:AB18)</f>
        <v>0</v>
      </c>
      <c r="AB19" s="844"/>
      <c r="AC19" s="844">
        <f>SUM(AC15:AD18)</f>
        <v>0</v>
      </c>
      <c r="AD19" s="844"/>
      <c r="AE19" s="844">
        <f>SUM(AE15:AF18)</f>
        <v>0</v>
      </c>
      <c r="AF19" s="845"/>
    </row>
    <row r="20" spans="1:32" ht="12.75" thickTop="1">
      <c r="E20" s="842"/>
      <c r="F20" s="843"/>
    </row>
  </sheetData>
  <mergeCells count="334">
    <mergeCell ref="AC19:AD19"/>
    <mergeCell ref="AE19:AF19"/>
    <mergeCell ref="AE18:AF18"/>
    <mergeCell ref="B19:D19"/>
    <mergeCell ref="E19:F19"/>
    <mergeCell ref="G19:H19"/>
    <mergeCell ref="I19:J19"/>
    <mergeCell ref="K19:L19"/>
    <mergeCell ref="M19:N19"/>
    <mergeCell ref="O19:P19"/>
    <mergeCell ref="Q19:R19"/>
    <mergeCell ref="S19:T19"/>
    <mergeCell ref="S18:T18"/>
    <mergeCell ref="U18:V18"/>
    <mergeCell ref="W18:X18"/>
    <mergeCell ref="Y18:Z18"/>
    <mergeCell ref="AA18:AB18"/>
    <mergeCell ref="AC18:AD18"/>
    <mergeCell ref="I17:J17"/>
    <mergeCell ref="K17:L17"/>
    <mergeCell ref="M17:N17"/>
    <mergeCell ref="O17:P17"/>
    <mergeCell ref="E20:F20"/>
    <mergeCell ref="U19:V19"/>
    <mergeCell ref="W19:X19"/>
    <mergeCell ref="Y19:Z19"/>
    <mergeCell ref="AA19:AB19"/>
    <mergeCell ref="Q15:R15"/>
    <mergeCell ref="S15:T15"/>
    <mergeCell ref="U15:V15"/>
    <mergeCell ref="W15:X15"/>
    <mergeCell ref="AA16:AB16"/>
    <mergeCell ref="AC17:AD17"/>
    <mergeCell ref="AE17:AF17"/>
    <mergeCell ref="B18:D18"/>
    <mergeCell ref="E18:F18"/>
    <mergeCell ref="G18:H18"/>
    <mergeCell ref="I18:J18"/>
    <mergeCell ref="K18:L18"/>
    <mergeCell ref="M18:N18"/>
    <mergeCell ref="O18:P18"/>
    <mergeCell ref="Q18:R18"/>
    <mergeCell ref="Q17:R17"/>
    <mergeCell ref="S17:T17"/>
    <mergeCell ref="U17:V17"/>
    <mergeCell ref="W17:X17"/>
    <mergeCell ref="Y17:Z17"/>
    <mergeCell ref="AA17:AB17"/>
    <mergeCell ref="B17:D17"/>
    <mergeCell ref="E17:F17"/>
    <mergeCell ref="G17:H17"/>
    <mergeCell ref="W16:X16"/>
    <mergeCell ref="Y16:Z16"/>
    <mergeCell ref="AC14:AD14"/>
    <mergeCell ref="AE14:AF14"/>
    <mergeCell ref="A15:A19"/>
    <mergeCell ref="B15:D15"/>
    <mergeCell ref="E15:F15"/>
    <mergeCell ref="G15:H15"/>
    <mergeCell ref="I15:J15"/>
    <mergeCell ref="K15:L15"/>
    <mergeCell ref="M14:N14"/>
    <mergeCell ref="O14:P14"/>
    <mergeCell ref="Q14:R14"/>
    <mergeCell ref="S14:T14"/>
    <mergeCell ref="U14:V14"/>
    <mergeCell ref="W14:X14"/>
    <mergeCell ref="Y15:Z15"/>
    <mergeCell ref="AA15:AB15"/>
    <mergeCell ref="AC15:AD15"/>
    <mergeCell ref="AE15:AF15"/>
    <mergeCell ref="O16:P16"/>
    <mergeCell ref="Q16:R16"/>
    <mergeCell ref="M15:N15"/>
    <mergeCell ref="O15:P15"/>
    <mergeCell ref="Y11:Z11"/>
    <mergeCell ref="AA11:AB11"/>
    <mergeCell ref="Y14:Z14"/>
    <mergeCell ref="AA14:AB14"/>
    <mergeCell ref="AC11:AD11"/>
    <mergeCell ref="AE11:AF11"/>
    <mergeCell ref="U12:V12"/>
    <mergeCell ref="AC12:AE12"/>
    <mergeCell ref="B16:D16"/>
    <mergeCell ref="E16:F16"/>
    <mergeCell ref="G16:H16"/>
    <mergeCell ref="I16:J16"/>
    <mergeCell ref="K16:L16"/>
    <mergeCell ref="M16:N16"/>
    <mergeCell ref="B13:J13"/>
    <mergeCell ref="B14:D14"/>
    <mergeCell ref="E14:F14"/>
    <mergeCell ref="G14:H14"/>
    <mergeCell ref="I14:J14"/>
    <mergeCell ref="K14:L14"/>
    <mergeCell ref="AC16:AD16"/>
    <mergeCell ref="AE16:AF16"/>
    <mergeCell ref="S16:T16"/>
    <mergeCell ref="U16:V16"/>
    <mergeCell ref="AE10:AF10"/>
    <mergeCell ref="B11:D11"/>
    <mergeCell ref="G11:H11"/>
    <mergeCell ref="I11:J11"/>
    <mergeCell ref="K11:L11"/>
    <mergeCell ref="M11:N11"/>
    <mergeCell ref="O11:P11"/>
    <mergeCell ref="Q11:R11"/>
    <mergeCell ref="S11:T11"/>
    <mergeCell ref="U11:V11"/>
    <mergeCell ref="S10:T10"/>
    <mergeCell ref="U10:V10"/>
    <mergeCell ref="W10:X10"/>
    <mergeCell ref="Y10:Z10"/>
    <mergeCell ref="AA10:AB10"/>
    <mergeCell ref="AC10:AD10"/>
    <mergeCell ref="B10:D10"/>
    <mergeCell ref="G10:H10"/>
    <mergeCell ref="I10:J10"/>
    <mergeCell ref="K10:L10"/>
    <mergeCell ref="M10:N10"/>
    <mergeCell ref="O10:P10"/>
    <mergeCell ref="Q10:R10"/>
    <mergeCell ref="W11:X11"/>
    <mergeCell ref="O9:P9"/>
    <mergeCell ref="Q9:R9"/>
    <mergeCell ref="B9:D9"/>
    <mergeCell ref="G9:H9"/>
    <mergeCell ref="I9:J9"/>
    <mergeCell ref="K9:L9"/>
    <mergeCell ref="M9:N9"/>
    <mergeCell ref="AP8:AQ8"/>
    <mergeCell ref="AR8:AS8"/>
    <mergeCell ref="AA9:AB9"/>
    <mergeCell ref="AC9:AD9"/>
    <mergeCell ref="AE9:AF9"/>
    <mergeCell ref="S9:T9"/>
    <mergeCell ref="U9:V9"/>
    <mergeCell ref="W9:X9"/>
    <mergeCell ref="Y9:Z9"/>
    <mergeCell ref="B8:D8"/>
    <mergeCell ref="G8:H8"/>
    <mergeCell ref="I8:J8"/>
    <mergeCell ref="K8:L8"/>
    <mergeCell ref="M8:N8"/>
    <mergeCell ref="AT8:AU8"/>
    <mergeCell ref="AV8:AW8"/>
    <mergeCell ref="AA8:AB8"/>
    <mergeCell ref="AC8:AD8"/>
    <mergeCell ref="AE8:AF8"/>
    <mergeCell ref="AI8:AK8"/>
    <mergeCell ref="AL8:AM8"/>
    <mergeCell ref="AN8:AO8"/>
    <mergeCell ref="O8:P8"/>
    <mergeCell ref="Q8:R8"/>
    <mergeCell ref="Y8:Z8"/>
    <mergeCell ref="BB7:BC7"/>
    <mergeCell ref="BD7:BE7"/>
    <mergeCell ref="BF7:BG7"/>
    <mergeCell ref="BH7:BI7"/>
    <mergeCell ref="BJ7:BK7"/>
    <mergeCell ref="AX7:AY7"/>
    <mergeCell ref="AZ7:BA7"/>
    <mergeCell ref="BB8:BC8"/>
    <mergeCell ref="BD8:BE8"/>
    <mergeCell ref="BF8:BG8"/>
    <mergeCell ref="BH8:BI8"/>
    <mergeCell ref="BJ8:BK8"/>
    <mergeCell ref="AX8:AY8"/>
    <mergeCell ref="AZ8:BA8"/>
    <mergeCell ref="AR7:AS7"/>
    <mergeCell ref="AT7:AU7"/>
    <mergeCell ref="AV7:AW7"/>
    <mergeCell ref="AA7:AB7"/>
    <mergeCell ref="AC7:AD7"/>
    <mergeCell ref="AE7:AF7"/>
    <mergeCell ref="AI7:AK7"/>
    <mergeCell ref="AL7:AM7"/>
    <mergeCell ref="AN7:AO7"/>
    <mergeCell ref="Q7:R7"/>
    <mergeCell ref="S7:T7"/>
    <mergeCell ref="U7:V7"/>
    <mergeCell ref="W7:X7"/>
    <mergeCell ref="Y7:Z7"/>
    <mergeCell ref="S8:T8"/>
    <mergeCell ref="U8:V8"/>
    <mergeCell ref="W8:X8"/>
    <mergeCell ref="AP7:AQ7"/>
    <mergeCell ref="B7:D7"/>
    <mergeCell ref="G7:H7"/>
    <mergeCell ref="I7:J7"/>
    <mergeCell ref="K7:L7"/>
    <mergeCell ref="M7:N7"/>
    <mergeCell ref="AP6:AQ6"/>
    <mergeCell ref="AR6:AS6"/>
    <mergeCell ref="AT6:AU6"/>
    <mergeCell ref="AV6:AW6"/>
    <mergeCell ref="AA6:AB6"/>
    <mergeCell ref="AC6:AD6"/>
    <mergeCell ref="AE6:AF6"/>
    <mergeCell ref="AI6:AK6"/>
    <mergeCell ref="AL6:AM6"/>
    <mergeCell ref="AN6:AO6"/>
    <mergeCell ref="O6:P6"/>
    <mergeCell ref="Q6:R6"/>
    <mergeCell ref="Y6:Z6"/>
    <mergeCell ref="B6:D6"/>
    <mergeCell ref="G6:H6"/>
    <mergeCell ref="I6:J6"/>
    <mergeCell ref="K6:L6"/>
    <mergeCell ref="M6:N6"/>
    <mergeCell ref="O7:P7"/>
    <mergeCell ref="BB5:BC5"/>
    <mergeCell ref="BD5:BE5"/>
    <mergeCell ref="BF5:BG5"/>
    <mergeCell ref="BH5:BI5"/>
    <mergeCell ref="BJ5:BK5"/>
    <mergeCell ref="AX5:AY5"/>
    <mergeCell ref="AZ5:BA5"/>
    <mergeCell ref="BB6:BC6"/>
    <mergeCell ref="BD6:BE6"/>
    <mergeCell ref="BF6:BG6"/>
    <mergeCell ref="BH6:BI6"/>
    <mergeCell ref="BJ6:BK6"/>
    <mergeCell ref="AX6:AY6"/>
    <mergeCell ref="AZ6:BA6"/>
    <mergeCell ref="AR5:AS5"/>
    <mergeCell ref="AT5:AU5"/>
    <mergeCell ref="AV5:AW5"/>
    <mergeCell ref="AA5:AB5"/>
    <mergeCell ref="AC5:AD5"/>
    <mergeCell ref="AE5:AF5"/>
    <mergeCell ref="AI5:AK5"/>
    <mergeCell ref="AL5:AM5"/>
    <mergeCell ref="AN5:AO5"/>
    <mergeCell ref="Q5:R5"/>
    <mergeCell ref="S5:T5"/>
    <mergeCell ref="U5:V5"/>
    <mergeCell ref="W5:X5"/>
    <mergeCell ref="Y5:Z5"/>
    <mergeCell ref="S6:T6"/>
    <mergeCell ref="U6:V6"/>
    <mergeCell ref="W6:X6"/>
    <mergeCell ref="AP5:AQ5"/>
    <mergeCell ref="B5:D5"/>
    <mergeCell ref="G5:H5"/>
    <mergeCell ref="I5:J5"/>
    <mergeCell ref="K5:L5"/>
    <mergeCell ref="M5:N5"/>
    <mergeCell ref="AP4:AQ4"/>
    <mergeCell ref="AR4:AS4"/>
    <mergeCell ref="AT4:AU4"/>
    <mergeCell ref="AV4:AW4"/>
    <mergeCell ref="AA4:AB4"/>
    <mergeCell ref="AC4:AD4"/>
    <mergeCell ref="AE4:AF4"/>
    <mergeCell ref="AI4:AK4"/>
    <mergeCell ref="AL4:AM4"/>
    <mergeCell ref="AN4:AO4"/>
    <mergeCell ref="O4:P4"/>
    <mergeCell ref="Q4:R4"/>
    <mergeCell ref="Y4:Z4"/>
    <mergeCell ref="B4:D4"/>
    <mergeCell ref="G4:H4"/>
    <mergeCell ref="I4:J4"/>
    <mergeCell ref="K4:L4"/>
    <mergeCell ref="M4:N4"/>
    <mergeCell ref="O5:P5"/>
    <mergeCell ref="BB3:BC3"/>
    <mergeCell ref="BD3:BE3"/>
    <mergeCell ref="BF3:BG3"/>
    <mergeCell ref="BH3:BI3"/>
    <mergeCell ref="BJ3:BK3"/>
    <mergeCell ref="AX3:AY3"/>
    <mergeCell ref="AZ3:BA3"/>
    <mergeCell ref="BB4:BC4"/>
    <mergeCell ref="BD4:BE4"/>
    <mergeCell ref="BF4:BG4"/>
    <mergeCell ref="BH4:BI4"/>
    <mergeCell ref="BJ4:BK4"/>
    <mergeCell ref="AX4:AY4"/>
    <mergeCell ref="AZ4:BA4"/>
    <mergeCell ref="AP3:AQ3"/>
    <mergeCell ref="AR3:AS3"/>
    <mergeCell ref="AT3:AU3"/>
    <mergeCell ref="AV3:AW3"/>
    <mergeCell ref="AA3:AB3"/>
    <mergeCell ref="AC3:AD3"/>
    <mergeCell ref="AE3:AF3"/>
    <mergeCell ref="AI3:AK3"/>
    <mergeCell ref="AL3:AM3"/>
    <mergeCell ref="AN3:AO3"/>
    <mergeCell ref="O3:P3"/>
    <mergeCell ref="Q3:R3"/>
    <mergeCell ref="S3:T3"/>
    <mergeCell ref="U3:V3"/>
    <mergeCell ref="W3:X3"/>
    <mergeCell ref="Y3:Z3"/>
    <mergeCell ref="S4:T4"/>
    <mergeCell ref="U4:V4"/>
    <mergeCell ref="W4:X4"/>
    <mergeCell ref="BB2:BC2"/>
    <mergeCell ref="BD2:BE2"/>
    <mergeCell ref="BF2:BG2"/>
    <mergeCell ref="BH2:BI2"/>
    <mergeCell ref="A3:A11"/>
    <mergeCell ref="B3:D3"/>
    <mergeCell ref="G3:H3"/>
    <mergeCell ref="I3:J3"/>
    <mergeCell ref="K3:L3"/>
    <mergeCell ref="M3:N3"/>
    <mergeCell ref="AP2:AQ2"/>
    <mergeCell ref="AR2:AS2"/>
    <mergeCell ref="AT2:AU2"/>
    <mergeCell ref="AV2:AW2"/>
    <mergeCell ref="AX2:AY2"/>
    <mergeCell ref="AZ2:BA2"/>
    <mergeCell ref="AA2:AB2"/>
    <mergeCell ref="AC2:AD2"/>
    <mergeCell ref="AE2:AF2"/>
    <mergeCell ref="AI2:AK2"/>
    <mergeCell ref="AL2:AM2"/>
    <mergeCell ref="AN2:AO2"/>
    <mergeCell ref="O2:P2"/>
    <mergeCell ref="Q2:R2"/>
    <mergeCell ref="S2:T2"/>
    <mergeCell ref="U2:V2"/>
    <mergeCell ref="W2:X2"/>
    <mergeCell ref="Y2:Z2"/>
    <mergeCell ref="B2:D2"/>
    <mergeCell ref="E2:F2"/>
    <mergeCell ref="G2:H2"/>
    <mergeCell ref="I2:J2"/>
    <mergeCell ref="K2:L2"/>
    <mergeCell ref="M2:N2"/>
  </mergeCells>
  <phoneticPr fontId="5"/>
  <printOptions horizontalCentered="1" verticalCentered="1"/>
  <pageMargins left="0.94488188976377963" right="0.94488188976377963" top="0.78740157480314965" bottom="0.59055118110236227" header="0.51181102362204722" footer="0.51181102362204722"/>
  <pageSetup paperSize="9" scale="90" orientation="landscape" r:id="rId1"/>
  <headerFooter alignWithMargins="0"/>
  <colBreaks count="1" manualBreakCount="1">
    <brk id="32" max="3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70" zoomScaleNormal="70" workbookViewId="0">
      <selection activeCell="AS7" sqref="AS7"/>
    </sheetView>
  </sheetViews>
  <sheetFormatPr defaultRowHeight="13.5"/>
  <cols>
    <col min="1" max="1" width="6.375" style="152" customWidth="1"/>
    <col min="2" max="2" width="22.625" style="152" customWidth="1"/>
    <col min="3" max="4" width="9" style="152"/>
    <col min="5" max="5" width="10.5" style="152" customWidth="1"/>
    <col min="6" max="6" width="10.875" style="152" customWidth="1"/>
    <col min="7" max="9" width="9" style="152"/>
    <col min="10" max="10" width="11" style="152" customWidth="1"/>
    <col min="11" max="11" width="26.625" style="152" customWidth="1"/>
    <col min="12" max="16384" width="9" style="152"/>
  </cols>
  <sheetData>
    <row r="1" spans="1:11" ht="14.25">
      <c r="A1" s="238"/>
      <c r="B1" s="239"/>
      <c r="C1" s="239"/>
      <c r="D1" s="239"/>
      <c r="E1" s="239"/>
      <c r="F1" s="239"/>
      <c r="G1" s="239"/>
      <c r="H1" s="239"/>
      <c r="I1" s="239"/>
      <c r="J1" s="239"/>
      <c r="K1" s="239"/>
    </row>
    <row r="2" spans="1:11" ht="21">
      <c r="A2" s="887" t="s">
        <v>424</v>
      </c>
      <c r="B2" s="887"/>
      <c r="C2" s="887"/>
      <c r="D2" s="887"/>
      <c r="E2" s="887"/>
      <c r="F2" s="887"/>
      <c r="G2" s="887"/>
      <c r="H2" s="887"/>
      <c r="I2" s="887"/>
      <c r="J2" s="887"/>
      <c r="K2" s="887"/>
    </row>
    <row r="3" spans="1:11">
      <c r="A3" s="240"/>
      <c r="B3" s="241"/>
      <c r="C3" s="239"/>
      <c r="D3" s="239"/>
      <c r="E3" s="239"/>
      <c r="F3" s="239"/>
      <c r="G3" s="239"/>
      <c r="H3" s="239"/>
      <c r="I3" s="239"/>
      <c r="J3" s="239"/>
      <c r="K3" s="239"/>
    </row>
    <row r="4" spans="1:11" ht="27.75" customHeight="1">
      <c r="A4" s="240"/>
      <c r="B4" s="242"/>
      <c r="C4" s="242"/>
      <c r="D4" s="239"/>
      <c r="E4" s="239"/>
      <c r="F4" s="239"/>
      <c r="G4" s="239"/>
      <c r="H4" s="243" t="s">
        <v>4</v>
      </c>
      <c r="I4" s="888"/>
      <c r="J4" s="889"/>
      <c r="K4" s="890"/>
    </row>
    <row r="5" spans="1:11" ht="27.75" customHeight="1">
      <c r="A5" s="242"/>
      <c r="B5" s="242"/>
      <c r="C5" s="242"/>
      <c r="D5" s="239"/>
      <c r="E5" s="239"/>
      <c r="F5" s="239"/>
      <c r="G5" s="239"/>
      <c r="H5" s="243" t="s">
        <v>8</v>
      </c>
      <c r="I5" s="885"/>
      <c r="J5" s="891"/>
      <c r="K5" s="886"/>
    </row>
    <row r="6" spans="1:11" ht="27.75" customHeight="1">
      <c r="A6" s="242"/>
      <c r="B6" s="242"/>
      <c r="C6" s="242"/>
      <c r="D6" s="239"/>
      <c r="E6" s="239"/>
      <c r="F6" s="239"/>
      <c r="G6" s="239"/>
      <c r="H6" s="243" t="s">
        <v>425</v>
      </c>
      <c r="I6" s="892"/>
      <c r="J6" s="893"/>
      <c r="K6" s="894"/>
    </row>
    <row r="7" spans="1:11">
      <c r="A7" s="239"/>
      <c r="B7" s="239"/>
      <c r="C7" s="239"/>
      <c r="D7" s="239"/>
      <c r="E7" s="239"/>
      <c r="F7" s="239"/>
      <c r="G7" s="239"/>
      <c r="H7" s="239"/>
      <c r="I7" s="239"/>
      <c r="J7" s="239"/>
      <c r="K7" s="239"/>
    </row>
    <row r="8" spans="1:11" ht="27.75" customHeight="1">
      <c r="A8" s="243" t="s">
        <v>426</v>
      </c>
      <c r="B8" s="243" t="s">
        <v>427</v>
      </c>
      <c r="C8" s="243" t="s">
        <v>428</v>
      </c>
      <c r="D8" s="243" t="s">
        <v>429</v>
      </c>
      <c r="E8" s="243" t="s">
        <v>430</v>
      </c>
      <c r="F8" s="243" t="s">
        <v>431</v>
      </c>
      <c r="G8" s="244" t="s">
        <v>432</v>
      </c>
      <c r="H8" s="885" t="s">
        <v>433</v>
      </c>
      <c r="I8" s="886"/>
      <c r="J8" s="243" t="s">
        <v>14</v>
      </c>
      <c r="K8" s="243" t="s">
        <v>434</v>
      </c>
    </row>
    <row r="9" spans="1:11" ht="29.25" customHeight="1">
      <c r="A9" s="243">
        <v>1</v>
      </c>
      <c r="B9" s="245"/>
      <c r="C9" s="246"/>
      <c r="D9" s="247"/>
      <c r="E9" s="246"/>
      <c r="F9" s="246"/>
      <c r="G9" s="248"/>
      <c r="H9" s="895"/>
      <c r="I9" s="896"/>
      <c r="J9" s="249"/>
      <c r="K9" s="250"/>
    </row>
    <row r="10" spans="1:11" ht="29.25" customHeight="1">
      <c r="A10" s="243">
        <v>2</v>
      </c>
      <c r="B10" s="245"/>
      <c r="C10" s="246"/>
      <c r="D10" s="247"/>
      <c r="E10" s="246"/>
      <c r="F10" s="246"/>
      <c r="G10" s="248"/>
      <c r="H10" s="895"/>
      <c r="I10" s="896"/>
      <c r="J10" s="251"/>
      <c r="K10" s="250"/>
    </row>
    <row r="11" spans="1:11" ht="29.25" customHeight="1">
      <c r="A11" s="243">
        <v>3</v>
      </c>
      <c r="B11" s="245"/>
      <c r="C11" s="246"/>
      <c r="D11" s="247"/>
      <c r="E11" s="246"/>
      <c r="F11" s="246"/>
      <c r="G11" s="248"/>
      <c r="H11" s="895"/>
      <c r="I11" s="896"/>
      <c r="J11" s="252"/>
      <c r="K11" s="250"/>
    </row>
    <row r="12" spans="1:11" ht="29.25" customHeight="1">
      <c r="A12" s="243">
        <v>4</v>
      </c>
      <c r="B12" s="243"/>
      <c r="C12" s="243"/>
      <c r="D12" s="243"/>
      <c r="E12" s="243"/>
      <c r="F12" s="243"/>
      <c r="G12" s="244"/>
      <c r="H12" s="885"/>
      <c r="I12" s="886"/>
      <c r="J12" s="243"/>
      <c r="K12" s="250"/>
    </row>
    <row r="13" spans="1:11" ht="29.25" customHeight="1">
      <c r="A13" s="243">
        <v>5</v>
      </c>
      <c r="B13" s="243"/>
      <c r="C13" s="243"/>
      <c r="D13" s="243"/>
      <c r="E13" s="243"/>
      <c r="F13" s="243"/>
      <c r="G13" s="244"/>
      <c r="H13" s="885"/>
      <c r="I13" s="886"/>
      <c r="J13" s="243"/>
      <c r="K13" s="250"/>
    </row>
    <row r="14" spans="1:11" ht="29.25" customHeight="1">
      <c r="A14" s="243">
        <v>6</v>
      </c>
      <c r="B14" s="243"/>
      <c r="C14" s="243"/>
      <c r="D14" s="243"/>
      <c r="E14" s="243"/>
      <c r="F14" s="243"/>
      <c r="G14" s="244"/>
      <c r="H14" s="885"/>
      <c r="I14" s="886"/>
      <c r="J14" s="243"/>
      <c r="K14" s="250"/>
    </row>
    <row r="15" spans="1:11" ht="29.25" customHeight="1">
      <c r="A15" s="243">
        <v>7</v>
      </c>
      <c r="B15" s="243"/>
      <c r="C15" s="243"/>
      <c r="D15" s="243"/>
      <c r="E15" s="243"/>
      <c r="F15" s="243"/>
      <c r="G15" s="244"/>
      <c r="H15" s="885"/>
      <c r="I15" s="886"/>
      <c r="J15" s="243"/>
      <c r="K15" s="250"/>
    </row>
    <row r="16" spans="1:11" ht="29.25" customHeight="1">
      <c r="A16" s="243">
        <v>8</v>
      </c>
      <c r="B16" s="243"/>
      <c r="C16" s="243"/>
      <c r="D16" s="243"/>
      <c r="E16" s="243"/>
      <c r="F16" s="243"/>
      <c r="G16" s="244"/>
      <c r="H16" s="885"/>
      <c r="I16" s="886"/>
      <c r="J16" s="243"/>
      <c r="K16" s="250"/>
    </row>
    <row r="17" spans="1:11" ht="29.25" customHeight="1">
      <c r="A17" s="243">
        <v>9</v>
      </c>
      <c r="B17" s="243"/>
      <c r="C17" s="243"/>
      <c r="D17" s="243"/>
      <c r="E17" s="243"/>
      <c r="F17" s="243"/>
      <c r="G17" s="244"/>
      <c r="H17" s="885"/>
      <c r="I17" s="886"/>
      <c r="J17" s="243"/>
      <c r="K17" s="243"/>
    </row>
    <row r="18" spans="1:11" ht="29.25" customHeight="1">
      <c r="A18" s="243">
        <v>10</v>
      </c>
      <c r="B18" s="243"/>
      <c r="C18" s="243"/>
      <c r="D18" s="243"/>
      <c r="E18" s="243"/>
      <c r="F18" s="243"/>
      <c r="G18" s="244"/>
      <c r="H18" s="885"/>
      <c r="I18" s="886"/>
      <c r="J18" s="243"/>
      <c r="K18" s="243"/>
    </row>
    <row r="19" spans="1:11" ht="27.75" customHeight="1">
      <c r="A19" s="885" t="s">
        <v>435</v>
      </c>
      <c r="B19" s="891"/>
      <c r="C19" s="886"/>
      <c r="D19" s="253">
        <f>SUM(D9:D18)</f>
        <v>0</v>
      </c>
      <c r="E19" s="243"/>
      <c r="F19" s="243"/>
      <c r="G19" s="254">
        <f>SUM(G9:G18)</f>
        <v>0</v>
      </c>
      <c r="H19" s="885"/>
      <c r="I19" s="886"/>
      <c r="J19" s="243"/>
      <c r="K19" s="243"/>
    </row>
  </sheetData>
  <mergeCells count="17">
    <mergeCell ref="H16:I16"/>
    <mergeCell ref="H17:I17"/>
    <mergeCell ref="H18:I18"/>
    <mergeCell ref="A19:C19"/>
    <mergeCell ref="H19:I19"/>
    <mergeCell ref="H15:I15"/>
    <mergeCell ref="A2:K2"/>
    <mergeCell ref="I4:K4"/>
    <mergeCell ref="I5:K5"/>
    <mergeCell ref="I6:K6"/>
    <mergeCell ref="H8:I8"/>
    <mergeCell ref="H9:I9"/>
    <mergeCell ref="H10:I10"/>
    <mergeCell ref="H11:I11"/>
    <mergeCell ref="H12:I12"/>
    <mergeCell ref="H13:I13"/>
    <mergeCell ref="H14:I14"/>
  </mergeCells>
  <phoneticPr fontId="5"/>
  <dataValidations count="2">
    <dataValidation imeMode="off" allowBlank="1" showInputMessage="1" showErrorMessage="1" sqref="C17:C18 D9:D16"/>
    <dataValidation imeMode="on" allowBlank="1" showInputMessage="1" showErrorMessage="1" sqref="B9:B18 B5:B6 C5 D17:D19 E9:E16"/>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0"/>
  <sheetViews>
    <sheetView showZeros="0" view="pageBreakPreview" zoomScale="55" zoomScaleNormal="75" zoomScaleSheetLayoutView="55" workbookViewId="0">
      <selection activeCell="AS7" sqref="AS7"/>
    </sheetView>
  </sheetViews>
  <sheetFormatPr defaultRowHeight="13.5"/>
  <cols>
    <col min="1" max="1" width="4.25" style="257" customWidth="1"/>
    <col min="2" max="2" width="4.375" style="257" customWidth="1"/>
    <col min="3" max="3" width="20.25" style="257" bestFit="1" customWidth="1"/>
    <col min="4" max="4" width="7" style="257" customWidth="1"/>
    <col min="5" max="5" width="6.75" style="257" customWidth="1"/>
    <col min="6" max="6" width="7.625" style="257" customWidth="1"/>
    <col min="7" max="7" width="7.5" style="257" customWidth="1"/>
    <col min="8" max="8" width="7.125" style="257" customWidth="1"/>
    <col min="9" max="9" width="7.375" style="257" customWidth="1"/>
    <col min="10" max="10" width="8.25" style="257" customWidth="1"/>
    <col min="11" max="11" width="9" style="257"/>
    <col min="12" max="12" width="6" style="257" customWidth="1"/>
    <col min="13" max="13" width="6.625" style="257" customWidth="1"/>
    <col min="14" max="14" width="7.375" style="257" customWidth="1"/>
    <col min="15" max="15" width="7.625" style="257" customWidth="1"/>
    <col min="16" max="16" width="6.75" style="257" customWidth="1"/>
    <col min="17" max="17" width="7.5" style="257" customWidth="1"/>
    <col min="18" max="18" width="7.125" style="257" customWidth="1"/>
    <col min="19" max="19" width="7" style="257" customWidth="1"/>
    <col min="20" max="20" width="6.5" style="257" customWidth="1"/>
    <col min="21" max="21" width="5.625" style="257" customWidth="1"/>
    <col min="22" max="22" width="7.125" style="257" customWidth="1"/>
    <col min="23" max="23" width="10.75" style="257" customWidth="1"/>
    <col min="24" max="16384" width="9" style="257"/>
  </cols>
  <sheetData>
    <row r="2" spans="1:23" ht="17.25">
      <c r="A2" s="256" t="s">
        <v>443</v>
      </c>
      <c r="Q2" s="256" t="s">
        <v>3</v>
      </c>
      <c r="R2" s="256"/>
      <c r="S2" s="256"/>
    </row>
    <row r="3" spans="1:23" ht="14.25" thickBot="1"/>
    <row r="4" spans="1:23" ht="19.5" customHeight="1">
      <c r="A4" s="258"/>
      <c r="B4" s="259"/>
      <c r="C4" s="260" t="s">
        <v>444</v>
      </c>
      <c r="D4" s="897" t="s">
        <v>445</v>
      </c>
      <c r="E4" s="898"/>
      <c r="F4" s="897" t="s">
        <v>446</v>
      </c>
      <c r="G4" s="898"/>
      <c r="H4" s="897" t="s">
        <v>447</v>
      </c>
      <c r="I4" s="898"/>
      <c r="J4" s="897" t="s">
        <v>448</v>
      </c>
      <c r="K4" s="898"/>
      <c r="L4" s="897" t="s">
        <v>449</v>
      </c>
      <c r="M4" s="898"/>
      <c r="N4" s="897" t="s">
        <v>450</v>
      </c>
      <c r="O4" s="898"/>
      <c r="P4" s="897" t="s">
        <v>451</v>
      </c>
      <c r="Q4" s="898"/>
      <c r="R4" s="897" t="s">
        <v>452</v>
      </c>
      <c r="S4" s="898"/>
      <c r="T4" s="897" t="s">
        <v>453</v>
      </c>
      <c r="U4" s="898"/>
      <c r="V4" s="897" t="s">
        <v>454</v>
      </c>
      <c r="W4" s="899"/>
    </row>
    <row r="5" spans="1:23" ht="17.25" customHeight="1" thickBot="1">
      <c r="A5" s="261"/>
      <c r="B5" s="262"/>
      <c r="C5" s="263"/>
      <c r="D5" s="900" t="s">
        <v>455</v>
      </c>
      <c r="E5" s="901"/>
      <c r="F5" s="263"/>
      <c r="G5" s="264"/>
      <c r="H5" s="900" t="s">
        <v>456</v>
      </c>
      <c r="I5" s="901"/>
      <c r="J5" s="900" t="s">
        <v>457</v>
      </c>
      <c r="K5" s="901"/>
      <c r="L5" s="900" t="s">
        <v>458</v>
      </c>
      <c r="M5" s="901"/>
      <c r="N5" s="900" t="s">
        <v>459</v>
      </c>
      <c r="O5" s="901"/>
      <c r="P5" s="900" t="s">
        <v>460</v>
      </c>
      <c r="Q5" s="901"/>
      <c r="R5" s="900" t="s">
        <v>461</v>
      </c>
      <c r="S5" s="901"/>
      <c r="T5" s="263"/>
      <c r="U5" s="264"/>
      <c r="V5" s="263"/>
      <c r="W5" s="265"/>
    </row>
    <row r="6" spans="1:23" ht="18" customHeight="1">
      <c r="A6" s="902" t="s">
        <v>462</v>
      </c>
      <c r="B6" s="904" t="s">
        <v>463</v>
      </c>
      <c r="C6" s="266"/>
      <c r="D6" s="907"/>
      <c r="E6" s="908"/>
      <c r="F6" s="907"/>
      <c r="G6" s="908"/>
      <c r="H6" s="909"/>
      <c r="I6" s="910"/>
      <c r="J6" s="911"/>
      <c r="K6" s="912"/>
      <c r="L6" s="913"/>
      <c r="M6" s="914"/>
      <c r="N6" s="915"/>
      <c r="O6" s="916"/>
      <c r="P6" s="917"/>
      <c r="Q6" s="918"/>
      <c r="R6" s="911"/>
      <c r="S6" s="912"/>
      <c r="T6" s="911"/>
      <c r="U6" s="912"/>
      <c r="V6" s="911"/>
      <c r="W6" s="939"/>
    </row>
    <row r="7" spans="1:23" ht="18" customHeight="1">
      <c r="A7" s="902"/>
      <c r="B7" s="905"/>
      <c r="C7" s="267"/>
      <c r="D7" s="268"/>
      <c r="E7" s="269"/>
      <c r="F7" s="919"/>
      <c r="G7" s="920"/>
      <c r="H7" s="921"/>
      <c r="I7" s="922"/>
      <c r="J7" s="919"/>
      <c r="K7" s="920"/>
      <c r="L7" s="923"/>
      <c r="M7" s="924"/>
      <c r="N7" s="925"/>
      <c r="O7" s="926"/>
      <c r="P7" s="927"/>
      <c r="Q7" s="928"/>
      <c r="R7" s="919"/>
      <c r="S7" s="920"/>
      <c r="T7" s="919"/>
      <c r="U7" s="920"/>
      <c r="V7" s="919"/>
      <c r="W7" s="940"/>
    </row>
    <row r="8" spans="1:23" ht="18" customHeight="1">
      <c r="A8" s="902"/>
      <c r="B8" s="905"/>
      <c r="C8" s="267"/>
      <c r="D8" s="268"/>
      <c r="E8" s="269"/>
      <c r="F8" s="919"/>
      <c r="G8" s="920"/>
      <c r="H8" s="921"/>
      <c r="I8" s="922"/>
      <c r="J8" s="919"/>
      <c r="K8" s="920"/>
      <c r="L8" s="923"/>
      <c r="M8" s="924"/>
      <c r="N8" s="925"/>
      <c r="O8" s="926"/>
      <c r="P8" s="927"/>
      <c r="Q8" s="928"/>
      <c r="R8" s="919"/>
      <c r="S8" s="920"/>
      <c r="T8" s="919"/>
      <c r="U8" s="920"/>
      <c r="V8" s="919"/>
      <c r="W8" s="940"/>
    </row>
    <row r="9" spans="1:23" ht="18" customHeight="1">
      <c r="A9" s="902"/>
      <c r="B9" s="905"/>
      <c r="C9" s="267"/>
      <c r="D9" s="268"/>
      <c r="E9" s="269"/>
      <c r="F9" s="919"/>
      <c r="G9" s="920"/>
      <c r="H9" s="921"/>
      <c r="I9" s="922"/>
      <c r="J9" s="919"/>
      <c r="K9" s="920"/>
      <c r="L9" s="923"/>
      <c r="M9" s="924"/>
      <c r="N9" s="925"/>
      <c r="O9" s="926"/>
      <c r="P9" s="927"/>
      <c r="Q9" s="928"/>
      <c r="R9" s="919"/>
      <c r="S9" s="920"/>
      <c r="T9" s="919"/>
      <c r="U9" s="920"/>
      <c r="V9" s="919"/>
      <c r="W9" s="940"/>
    </row>
    <row r="10" spans="1:23" ht="18" customHeight="1">
      <c r="A10" s="902"/>
      <c r="B10" s="905"/>
      <c r="C10" s="267"/>
      <c r="D10" s="268"/>
      <c r="E10" s="269"/>
      <c r="F10" s="919"/>
      <c r="G10" s="920"/>
      <c r="H10" s="921"/>
      <c r="I10" s="922"/>
      <c r="J10" s="919"/>
      <c r="K10" s="920"/>
      <c r="L10" s="923"/>
      <c r="M10" s="924"/>
      <c r="N10" s="925"/>
      <c r="O10" s="926"/>
      <c r="P10" s="927"/>
      <c r="Q10" s="928"/>
      <c r="R10" s="919"/>
      <c r="S10" s="920"/>
      <c r="T10" s="919"/>
      <c r="U10" s="920"/>
      <c r="V10" s="919"/>
      <c r="W10" s="940"/>
    </row>
    <row r="11" spans="1:23" ht="18" customHeight="1" thickBot="1">
      <c r="A11" s="902"/>
      <c r="B11" s="906"/>
      <c r="C11" s="270"/>
      <c r="D11" s="271"/>
      <c r="E11" s="269"/>
      <c r="F11" s="941"/>
      <c r="G11" s="942"/>
      <c r="H11" s="943"/>
      <c r="I11" s="944"/>
      <c r="J11" s="945"/>
      <c r="K11" s="946"/>
      <c r="L11" s="923"/>
      <c r="M11" s="924"/>
      <c r="N11" s="947"/>
      <c r="O11" s="948"/>
      <c r="P11" s="927"/>
      <c r="Q11" s="928"/>
      <c r="R11" s="945"/>
      <c r="S11" s="946"/>
      <c r="T11" s="945"/>
      <c r="U11" s="946"/>
      <c r="V11" s="945"/>
      <c r="W11" s="949"/>
    </row>
    <row r="12" spans="1:23" ht="18" customHeight="1" thickBot="1">
      <c r="A12" s="902"/>
      <c r="B12" s="272" t="s">
        <v>464</v>
      </c>
      <c r="C12" s="273"/>
      <c r="D12" s="274"/>
      <c r="E12" s="273"/>
      <c r="F12" s="929"/>
      <c r="G12" s="930"/>
      <c r="H12" s="931">
        <f>SUM(H6:I11)</f>
        <v>0</v>
      </c>
      <c r="I12" s="932"/>
      <c r="J12" s="931">
        <f>SUM(J6:K11)</f>
        <v>0</v>
      </c>
      <c r="K12" s="932"/>
      <c r="L12" s="929"/>
      <c r="M12" s="930"/>
      <c r="N12" s="933">
        <f>SUM(N6:N11)</f>
        <v>0</v>
      </c>
      <c r="O12" s="934"/>
      <c r="P12" s="935"/>
      <c r="Q12" s="936"/>
      <c r="R12" s="950">
        <f>SUM(R6:R11)</f>
        <v>0</v>
      </c>
      <c r="S12" s="951"/>
      <c r="T12" s="929"/>
      <c r="U12" s="930"/>
      <c r="V12" s="950"/>
      <c r="W12" s="952"/>
    </row>
    <row r="13" spans="1:23" ht="18" customHeight="1">
      <c r="A13" s="902"/>
      <c r="B13" s="953" t="s">
        <v>465</v>
      </c>
      <c r="C13" s="266"/>
      <c r="D13" s="907"/>
      <c r="E13" s="908"/>
      <c r="F13" s="907"/>
      <c r="G13" s="908"/>
      <c r="H13" s="909"/>
      <c r="I13" s="910"/>
      <c r="J13" s="911"/>
      <c r="K13" s="912"/>
      <c r="L13" s="913"/>
      <c r="M13" s="914"/>
      <c r="N13" s="915"/>
      <c r="O13" s="916"/>
      <c r="P13" s="917"/>
      <c r="Q13" s="918"/>
      <c r="R13" s="911"/>
      <c r="S13" s="912"/>
      <c r="T13" s="919"/>
      <c r="U13" s="920"/>
      <c r="V13" s="911"/>
      <c r="W13" s="939"/>
    </row>
    <row r="14" spans="1:23" ht="18" customHeight="1">
      <c r="A14" s="902"/>
      <c r="B14" s="904"/>
      <c r="C14" s="267"/>
      <c r="D14" s="937"/>
      <c r="E14" s="938"/>
      <c r="F14" s="937"/>
      <c r="G14" s="938"/>
      <c r="H14" s="921"/>
      <c r="I14" s="922"/>
      <c r="J14" s="919"/>
      <c r="K14" s="920"/>
      <c r="L14" s="923"/>
      <c r="M14" s="924"/>
      <c r="N14" s="925"/>
      <c r="O14" s="926"/>
      <c r="P14" s="927"/>
      <c r="Q14" s="928"/>
      <c r="R14" s="919"/>
      <c r="S14" s="920"/>
      <c r="T14" s="919"/>
      <c r="U14" s="920"/>
      <c r="V14" s="925"/>
      <c r="W14" s="955"/>
    </row>
    <row r="15" spans="1:23" ht="18" customHeight="1">
      <c r="A15" s="902"/>
      <c r="B15" s="904"/>
      <c r="C15" s="267"/>
      <c r="D15" s="937"/>
      <c r="E15" s="938"/>
      <c r="F15" s="937"/>
      <c r="G15" s="938"/>
      <c r="H15" s="921"/>
      <c r="I15" s="922"/>
      <c r="J15" s="919"/>
      <c r="K15" s="920"/>
      <c r="L15" s="923"/>
      <c r="M15" s="924"/>
      <c r="N15" s="925"/>
      <c r="O15" s="926"/>
      <c r="P15" s="927"/>
      <c r="Q15" s="928"/>
      <c r="R15" s="919"/>
      <c r="S15" s="920"/>
      <c r="T15" s="919"/>
      <c r="U15" s="920"/>
      <c r="V15" s="919"/>
      <c r="W15" s="940"/>
    </row>
    <row r="16" spans="1:23" ht="18" customHeight="1">
      <c r="A16" s="902"/>
      <c r="B16" s="904"/>
      <c r="C16" s="267"/>
      <c r="D16" s="268"/>
      <c r="E16" s="269"/>
      <c r="F16" s="919"/>
      <c r="G16" s="920"/>
      <c r="H16" s="921"/>
      <c r="I16" s="922"/>
      <c r="J16" s="919"/>
      <c r="K16" s="920"/>
      <c r="L16" s="923"/>
      <c r="M16" s="924"/>
      <c r="N16" s="925"/>
      <c r="O16" s="926"/>
      <c r="P16" s="927"/>
      <c r="Q16" s="928"/>
      <c r="R16" s="919"/>
      <c r="S16" s="920"/>
      <c r="T16" s="919"/>
      <c r="U16" s="920"/>
      <c r="V16" s="919"/>
      <c r="W16" s="940"/>
    </row>
    <row r="17" spans="1:23" ht="18" customHeight="1">
      <c r="A17" s="902"/>
      <c r="B17" s="904"/>
      <c r="C17" s="267"/>
      <c r="D17" s="268"/>
      <c r="E17" s="269"/>
      <c r="F17" s="919"/>
      <c r="G17" s="920"/>
      <c r="H17" s="921"/>
      <c r="I17" s="922"/>
      <c r="J17" s="919"/>
      <c r="K17" s="920"/>
      <c r="L17" s="923"/>
      <c r="M17" s="924"/>
      <c r="N17" s="925"/>
      <c r="O17" s="926"/>
      <c r="P17" s="927"/>
      <c r="Q17" s="928"/>
      <c r="R17" s="919"/>
      <c r="S17" s="920"/>
      <c r="T17" s="919"/>
      <c r="U17" s="920"/>
      <c r="V17" s="919"/>
      <c r="W17" s="940"/>
    </row>
    <row r="18" spans="1:23" ht="18" customHeight="1">
      <c r="A18" s="902"/>
      <c r="B18" s="904"/>
      <c r="C18" s="267"/>
      <c r="D18" s="268"/>
      <c r="E18" s="269"/>
      <c r="F18" s="937"/>
      <c r="G18" s="938"/>
      <c r="H18" s="921"/>
      <c r="I18" s="922"/>
      <c r="J18" s="919"/>
      <c r="K18" s="920"/>
      <c r="L18" s="923"/>
      <c r="M18" s="924"/>
      <c r="N18" s="925"/>
      <c r="O18" s="926"/>
      <c r="P18" s="927"/>
      <c r="Q18" s="928"/>
      <c r="R18" s="919"/>
      <c r="S18" s="920"/>
      <c r="T18" s="919"/>
      <c r="U18" s="920"/>
      <c r="V18" s="919"/>
      <c r="W18" s="940"/>
    </row>
    <row r="19" spans="1:23" ht="18" customHeight="1" thickBot="1">
      <c r="A19" s="902"/>
      <c r="B19" s="954"/>
      <c r="C19" s="275"/>
      <c r="D19" s="271"/>
      <c r="E19" s="276"/>
      <c r="F19" s="945"/>
      <c r="G19" s="946"/>
      <c r="H19" s="945"/>
      <c r="I19" s="946"/>
      <c r="J19" s="945"/>
      <c r="K19" s="946"/>
      <c r="L19" s="945"/>
      <c r="M19" s="946"/>
      <c r="N19" s="947"/>
      <c r="O19" s="948"/>
      <c r="P19" s="956"/>
      <c r="Q19" s="957"/>
      <c r="R19" s="945"/>
      <c r="S19" s="946"/>
      <c r="T19" s="945"/>
      <c r="U19" s="946"/>
      <c r="V19" s="945"/>
      <c r="W19" s="949"/>
    </row>
    <row r="20" spans="1:23" ht="18" customHeight="1" thickBot="1">
      <c r="A20" s="903"/>
      <c r="B20" s="277" t="s">
        <v>466</v>
      </c>
      <c r="C20" s="278"/>
      <c r="D20" s="279"/>
      <c r="E20" s="278"/>
      <c r="F20" s="958"/>
      <c r="G20" s="959"/>
      <c r="H20" s="958"/>
      <c r="I20" s="959"/>
      <c r="J20" s="960"/>
      <c r="K20" s="961"/>
      <c r="L20" s="958"/>
      <c r="M20" s="959"/>
      <c r="N20" s="962">
        <f>SUM(N13:N14)</f>
        <v>0</v>
      </c>
      <c r="O20" s="963"/>
      <c r="P20" s="964"/>
      <c r="Q20" s="965"/>
      <c r="R20" s="966">
        <f>SUM(R13:R19)</f>
        <v>0</v>
      </c>
      <c r="S20" s="967"/>
      <c r="T20" s="958"/>
      <c r="U20" s="959"/>
      <c r="V20" s="966"/>
      <c r="W20" s="968"/>
    </row>
    <row r="21" spans="1:23" ht="18" customHeight="1" thickBot="1">
      <c r="N21" s="280"/>
      <c r="O21" s="280"/>
      <c r="P21" s="281"/>
      <c r="Q21" s="281"/>
    </row>
    <row r="22" spans="1:23" ht="18" customHeight="1">
      <c r="A22" s="969" t="s">
        <v>467</v>
      </c>
      <c r="B22" s="953" t="s">
        <v>463</v>
      </c>
      <c r="C22" s="282"/>
      <c r="D22" s="283"/>
      <c r="E22" s="284"/>
      <c r="F22" s="907"/>
      <c r="G22" s="908"/>
      <c r="H22" s="970"/>
      <c r="I22" s="971"/>
      <c r="J22" s="970"/>
      <c r="K22" s="971"/>
      <c r="L22" s="970"/>
      <c r="M22" s="971"/>
      <c r="N22" s="972"/>
      <c r="O22" s="973"/>
      <c r="P22" s="974"/>
      <c r="Q22" s="975"/>
      <c r="R22" s="970"/>
      <c r="S22" s="971"/>
      <c r="T22" s="978"/>
      <c r="U22" s="979"/>
      <c r="V22" s="970"/>
      <c r="W22" s="980"/>
    </row>
    <row r="23" spans="1:23" ht="18" customHeight="1">
      <c r="A23" s="902"/>
      <c r="B23" s="905"/>
      <c r="C23" s="267"/>
      <c r="D23" s="268"/>
      <c r="E23" s="269"/>
      <c r="F23" s="937"/>
      <c r="G23" s="938"/>
      <c r="H23" s="919"/>
      <c r="I23" s="920"/>
      <c r="J23" s="919"/>
      <c r="K23" s="920"/>
      <c r="L23" s="919"/>
      <c r="M23" s="920"/>
      <c r="N23" s="925"/>
      <c r="O23" s="926"/>
      <c r="P23" s="927"/>
      <c r="Q23" s="928"/>
      <c r="R23" s="919"/>
      <c r="S23" s="920"/>
      <c r="T23" s="923"/>
      <c r="U23" s="924"/>
      <c r="V23" s="919"/>
      <c r="W23" s="940"/>
    </row>
    <row r="24" spans="1:23" ht="18" customHeight="1">
      <c r="A24" s="902"/>
      <c r="B24" s="905"/>
      <c r="C24" s="267"/>
      <c r="D24" s="268"/>
      <c r="E24" s="269"/>
      <c r="F24" s="937"/>
      <c r="G24" s="938"/>
      <c r="H24" s="919"/>
      <c r="I24" s="920"/>
      <c r="J24" s="919"/>
      <c r="K24" s="920"/>
      <c r="L24" s="919"/>
      <c r="M24" s="920"/>
      <c r="N24" s="925"/>
      <c r="O24" s="926"/>
      <c r="P24" s="927"/>
      <c r="Q24" s="928"/>
      <c r="R24" s="919"/>
      <c r="S24" s="920"/>
      <c r="T24" s="923"/>
      <c r="U24" s="924"/>
      <c r="V24" s="919"/>
      <c r="W24" s="940"/>
    </row>
    <row r="25" spans="1:23" ht="18" customHeight="1">
      <c r="A25" s="902"/>
      <c r="B25" s="905"/>
      <c r="C25" s="267"/>
      <c r="D25" s="268"/>
      <c r="E25" s="269"/>
      <c r="F25" s="937"/>
      <c r="G25" s="938"/>
      <c r="H25" s="919"/>
      <c r="I25" s="920"/>
      <c r="J25" s="919"/>
      <c r="K25" s="920"/>
      <c r="L25" s="919"/>
      <c r="M25" s="920"/>
      <c r="N25" s="925"/>
      <c r="O25" s="926"/>
      <c r="P25" s="927"/>
      <c r="Q25" s="928"/>
      <c r="R25" s="919"/>
      <c r="S25" s="920"/>
      <c r="T25" s="937"/>
      <c r="U25" s="938"/>
      <c r="V25" s="919"/>
      <c r="W25" s="940"/>
    </row>
    <row r="26" spans="1:23" ht="18" customHeight="1">
      <c r="A26" s="902"/>
      <c r="B26" s="905"/>
      <c r="C26" s="267"/>
      <c r="D26" s="268"/>
      <c r="E26" s="269"/>
      <c r="F26" s="937"/>
      <c r="G26" s="938"/>
      <c r="H26" s="919"/>
      <c r="I26" s="920"/>
      <c r="J26" s="919"/>
      <c r="K26" s="920"/>
      <c r="L26" s="919"/>
      <c r="M26" s="920"/>
      <c r="N26" s="925"/>
      <c r="O26" s="926"/>
      <c r="P26" s="927"/>
      <c r="Q26" s="928"/>
      <c r="R26" s="919"/>
      <c r="S26" s="920"/>
      <c r="T26" s="937"/>
      <c r="U26" s="938"/>
      <c r="V26" s="919"/>
      <c r="W26" s="940"/>
    </row>
    <row r="27" spans="1:23" ht="18" customHeight="1" thickBot="1">
      <c r="A27" s="902"/>
      <c r="B27" s="906"/>
      <c r="C27" s="275"/>
      <c r="D27" s="271"/>
      <c r="E27" s="276"/>
      <c r="F27" s="941"/>
      <c r="G27" s="942"/>
      <c r="H27" s="941"/>
      <c r="I27" s="942"/>
      <c r="J27" s="941"/>
      <c r="K27" s="942"/>
      <c r="L27" s="945"/>
      <c r="M27" s="946"/>
      <c r="N27" s="976"/>
      <c r="O27" s="977"/>
      <c r="P27" s="956"/>
      <c r="Q27" s="957"/>
      <c r="R27" s="945"/>
      <c r="S27" s="946"/>
      <c r="T27" s="941"/>
      <c r="U27" s="942"/>
      <c r="V27" s="945"/>
      <c r="W27" s="949"/>
    </row>
    <row r="28" spans="1:23" ht="18" customHeight="1" thickBot="1">
      <c r="A28" s="902"/>
      <c r="B28" s="285" t="s">
        <v>464</v>
      </c>
      <c r="C28" s="273"/>
      <c r="D28" s="274"/>
      <c r="E28" s="273"/>
      <c r="F28" s="929"/>
      <c r="G28" s="930"/>
      <c r="H28" s="929"/>
      <c r="I28" s="930"/>
      <c r="J28" s="931"/>
      <c r="K28" s="932"/>
      <c r="L28" s="929"/>
      <c r="M28" s="930"/>
      <c r="N28" s="933"/>
      <c r="O28" s="934"/>
      <c r="P28" s="935"/>
      <c r="Q28" s="936"/>
      <c r="R28" s="950"/>
      <c r="S28" s="951"/>
      <c r="T28" s="929"/>
      <c r="U28" s="930"/>
      <c r="V28" s="950"/>
      <c r="W28" s="952"/>
    </row>
    <row r="29" spans="1:23" ht="18" customHeight="1">
      <c r="A29" s="902"/>
      <c r="B29" s="904" t="s">
        <v>465</v>
      </c>
      <c r="C29" s="266"/>
      <c r="D29" s="907"/>
      <c r="E29" s="908"/>
      <c r="F29" s="981"/>
      <c r="G29" s="982"/>
      <c r="H29" s="911"/>
      <c r="I29" s="912"/>
      <c r="J29" s="911"/>
      <c r="K29" s="912"/>
      <c r="L29" s="911"/>
      <c r="M29" s="912"/>
      <c r="N29" s="915"/>
      <c r="O29" s="916"/>
      <c r="P29" s="917"/>
      <c r="Q29" s="918"/>
      <c r="R29" s="911"/>
      <c r="S29" s="912"/>
      <c r="T29" s="913"/>
      <c r="U29" s="914"/>
      <c r="V29" s="911"/>
      <c r="W29" s="939"/>
    </row>
    <row r="30" spans="1:23" ht="18" customHeight="1">
      <c r="A30" s="902"/>
      <c r="B30" s="904"/>
      <c r="C30" s="267"/>
      <c r="D30" s="268"/>
      <c r="E30" s="269"/>
      <c r="F30" s="937"/>
      <c r="G30" s="938"/>
      <c r="H30" s="919"/>
      <c r="I30" s="920"/>
      <c r="J30" s="919"/>
      <c r="K30" s="920"/>
      <c r="L30" s="919"/>
      <c r="M30" s="920"/>
      <c r="N30" s="925"/>
      <c r="O30" s="926"/>
      <c r="P30" s="927"/>
      <c r="Q30" s="928"/>
      <c r="R30" s="919"/>
      <c r="S30" s="920"/>
      <c r="T30" s="923"/>
      <c r="U30" s="924"/>
      <c r="V30" s="919"/>
      <c r="W30" s="940"/>
    </row>
    <row r="31" spans="1:23" ht="18" customHeight="1">
      <c r="A31" s="902"/>
      <c r="B31" s="904"/>
      <c r="C31" s="267"/>
      <c r="D31" s="268"/>
      <c r="E31" s="269"/>
      <c r="F31" s="937"/>
      <c r="G31" s="938"/>
      <c r="H31" s="919"/>
      <c r="I31" s="920"/>
      <c r="J31" s="919"/>
      <c r="K31" s="920"/>
      <c r="L31" s="919"/>
      <c r="M31" s="920"/>
      <c r="N31" s="925"/>
      <c r="O31" s="926"/>
      <c r="P31" s="927"/>
      <c r="Q31" s="928"/>
      <c r="R31" s="919"/>
      <c r="S31" s="920"/>
      <c r="T31" s="923"/>
      <c r="U31" s="924"/>
      <c r="V31" s="919"/>
      <c r="W31" s="940"/>
    </row>
    <row r="32" spans="1:23" ht="18" customHeight="1">
      <c r="A32" s="902"/>
      <c r="B32" s="904"/>
      <c r="C32" s="267"/>
      <c r="D32" s="268"/>
      <c r="E32" s="269"/>
      <c r="F32" s="937"/>
      <c r="G32" s="938"/>
      <c r="H32" s="919"/>
      <c r="I32" s="920"/>
      <c r="J32" s="919"/>
      <c r="K32" s="920"/>
      <c r="L32" s="919"/>
      <c r="M32" s="920"/>
      <c r="N32" s="919"/>
      <c r="O32" s="920"/>
      <c r="P32" s="927"/>
      <c r="Q32" s="928"/>
      <c r="R32" s="919"/>
      <c r="S32" s="920"/>
      <c r="T32" s="937"/>
      <c r="U32" s="938"/>
      <c r="V32" s="919"/>
      <c r="W32" s="940"/>
    </row>
    <row r="33" spans="1:23" ht="18" customHeight="1">
      <c r="A33" s="902"/>
      <c r="B33" s="904"/>
      <c r="C33" s="267"/>
      <c r="D33" s="268"/>
      <c r="E33" s="269"/>
      <c r="F33" s="937"/>
      <c r="G33" s="938"/>
      <c r="H33" s="919"/>
      <c r="I33" s="920"/>
      <c r="J33" s="919"/>
      <c r="K33" s="920"/>
      <c r="L33" s="919"/>
      <c r="M33" s="920"/>
      <c r="N33" s="919"/>
      <c r="O33" s="920"/>
      <c r="P33" s="927"/>
      <c r="Q33" s="928"/>
      <c r="R33" s="919"/>
      <c r="S33" s="920"/>
      <c r="T33" s="937"/>
      <c r="U33" s="938"/>
      <c r="V33" s="919"/>
      <c r="W33" s="940"/>
    </row>
    <row r="34" spans="1:23" ht="18" customHeight="1">
      <c r="A34" s="902"/>
      <c r="B34" s="904"/>
      <c r="C34" s="267"/>
      <c r="D34" s="268"/>
      <c r="E34" s="269"/>
      <c r="F34" s="937"/>
      <c r="G34" s="938"/>
      <c r="H34" s="937"/>
      <c r="I34" s="938"/>
      <c r="J34" s="937"/>
      <c r="K34" s="938"/>
      <c r="L34" s="919"/>
      <c r="M34" s="920"/>
      <c r="N34" s="937"/>
      <c r="O34" s="938"/>
      <c r="P34" s="927"/>
      <c r="Q34" s="928"/>
      <c r="R34" s="919"/>
      <c r="S34" s="920"/>
      <c r="T34" s="937"/>
      <c r="U34" s="938"/>
      <c r="V34" s="919"/>
      <c r="W34" s="940"/>
    </row>
    <row r="35" spans="1:23" ht="18" customHeight="1" thickBot="1">
      <c r="A35" s="902"/>
      <c r="B35" s="954"/>
      <c r="C35" s="275"/>
      <c r="D35" s="271"/>
      <c r="E35" s="276"/>
      <c r="F35" s="941"/>
      <c r="G35" s="942"/>
      <c r="H35" s="945"/>
      <c r="I35" s="946"/>
      <c r="J35" s="945"/>
      <c r="K35" s="946"/>
      <c r="L35" s="945"/>
      <c r="M35" s="946"/>
      <c r="N35" s="945"/>
      <c r="O35" s="946"/>
      <c r="P35" s="956"/>
      <c r="Q35" s="957"/>
      <c r="R35" s="945"/>
      <c r="S35" s="946"/>
      <c r="T35" s="945"/>
      <c r="U35" s="946"/>
      <c r="V35" s="945"/>
      <c r="W35" s="949"/>
    </row>
    <row r="36" spans="1:23" ht="18" customHeight="1" thickBot="1">
      <c r="A36" s="903"/>
      <c r="B36" s="277" t="s">
        <v>466</v>
      </c>
      <c r="C36" s="278"/>
      <c r="D36" s="279"/>
      <c r="E36" s="278"/>
      <c r="F36" s="958"/>
      <c r="G36" s="959"/>
      <c r="H36" s="958"/>
      <c r="I36" s="959"/>
      <c r="J36" s="931"/>
      <c r="K36" s="932"/>
      <c r="L36" s="958"/>
      <c r="M36" s="959"/>
      <c r="N36" s="966">
        <f>SUM(N29:N35)</f>
        <v>0</v>
      </c>
      <c r="O36" s="967"/>
      <c r="P36" s="964"/>
      <c r="Q36" s="965"/>
      <c r="R36" s="966">
        <f>SUM(R29:R35)</f>
        <v>0</v>
      </c>
      <c r="S36" s="967"/>
      <c r="T36" s="958"/>
      <c r="U36" s="959"/>
      <c r="V36" s="966"/>
      <c r="W36" s="968"/>
    </row>
    <row r="39" spans="1:23">
      <c r="R39" s="983">
        <f>R12+R28</f>
        <v>0</v>
      </c>
      <c r="S39" s="983"/>
    </row>
    <row r="40" spans="1:23">
      <c r="R40" s="983">
        <f>R20+R36</f>
        <v>0</v>
      </c>
      <c r="S40" s="983"/>
    </row>
  </sheetData>
  <mergeCells count="300">
    <mergeCell ref="V33:W33"/>
    <mergeCell ref="N33:O33"/>
    <mergeCell ref="P33:Q33"/>
    <mergeCell ref="R33:S33"/>
    <mergeCell ref="T33:U33"/>
    <mergeCell ref="V34:W34"/>
    <mergeCell ref="V36:W36"/>
    <mergeCell ref="R39:S39"/>
    <mergeCell ref="R40:S40"/>
    <mergeCell ref="N35:O35"/>
    <mergeCell ref="P35:Q35"/>
    <mergeCell ref="R35:S35"/>
    <mergeCell ref="T35:U35"/>
    <mergeCell ref="V35:W35"/>
    <mergeCell ref="F36:G36"/>
    <mergeCell ref="H36:I36"/>
    <mergeCell ref="J36:K36"/>
    <mergeCell ref="L36:M36"/>
    <mergeCell ref="N36:O36"/>
    <mergeCell ref="P36:Q36"/>
    <mergeCell ref="R36:S36"/>
    <mergeCell ref="T36:U36"/>
    <mergeCell ref="N31:O31"/>
    <mergeCell ref="P31:Q31"/>
    <mergeCell ref="R31:S31"/>
    <mergeCell ref="T31:U31"/>
    <mergeCell ref="F34:G34"/>
    <mergeCell ref="H34:I34"/>
    <mergeCell ref="J34:K34"/>
    <mergeCell ref="L34:M34"/>
    <mergeCell ref="N34:O34"/>
    <mergeCell ref="P34:Q34"/>
    <mergeCell ref="R34:S34"/>
    <mergeCell ref="T34:U34"/>
    <mergeCell ref="V31:W31"/>
    <mergeCell ref="F32:G32"/>
    <mergeCell ref="H32:I32"/>
    <mergeCell ref="J32:K32"/>
    <mergeCell ref="L32:M32"/>
    <mergeCell ref="N32:O32"/>
    <mergeCell ref="P32:Q32"/>
    <mergeCell ref="R32:S32"/>
    <mergeCell ref="T32:U32"/>
    <mergeCell ref="V32:W32"/>
    <mergeCell ref="N29:O29"/>
    <mergeCell ref="P29:Q29"/>
    <mergeCell ref="R29:S29"/>
    <mergeCell ref="T29:U29"/>
    <mergeCell ref="V29:W29"/>
    <mergeCell ref="F30:G30"/>
    <mergeCell ref="H30:I30"/>
    <mergeCell ref="J30:K30"/>
    <mergeCell ref="L30:M30"/>
    <mergeCell ref="N30:O30"/>
    <mergeCell ref="P30:Q30"/>
    <mergeCell ref="R30:S30"/>
    <mergeCell ref="T30:U30"/>
    <mergeCell ref="V30:W30"/>
    <mergeCell ref="D29:E29"/>
    <mergeCell ref="F29:G29"/>
    <mergeCell ref="H29:I29"/>
    <mergeCell ref="J29:K29"/>
    <mergeCell ref="L29:M29"/>
    <mergeCell ref="F35:G35"/>
    <mergeCell ref="H35:I35"/>
    <mergeCell ref="J35:K35"/>
    <mergeCell ref="L35:M35"/>
    <mergeCell ref="F31:G31"/>
    <mergeCell ref="H31:I31"/>
    <mergeCell ref="J31:K31"/>
    <mergeCell ref="L31:M31"/>
    <mergeCell ref="F33:G33"/>
    <mergeCell ref="H33:I33"/>
    <mergeCell ref="J33:K33"/>
    <mergeCell ref="L33:M33"/>
    <mergeCell ref="T27:U27"/>
    <mergeCell ref="V27:W27"/>
    <mergeCell ref="F28:G28"/>
    <mergeCell ref="H28:I28"/>
    <mergeCell ref="J28:K28"/>
    <mergeCell ref="L28:M28"/>
    <mergeCell ref="N28:O28"/>
    <mergeCell ref="P28:Q28"/>
    <mergeCell ref="R28:S28"/>
    <mergeCell ref="T28:U28"/>
    <mergeCell ref="V28:W28"/>
    <mergeCell ref="T24:U24"/>
    <mergeCell ref="V24:W24"/>
    <mergeCell ref="R25:S25"/>
    <mergeCell ref="T25:U25"/>
    <mergeCell ref="V25:W25"/>
    <mergeCell ref="F26:G26"/>
    <mergeCell ref="H26:I26"/>
    <mergeCell ref="J26:K26"/>
    <mergeCell ref="L26:M26"/>
    <mergeCell ref="N26:O26"/>
    <mergeCell ref="P26:Q26"/>
    <mergeCell ref="R26:S26"/>
    <mergeCell ref="F25:G25"/>
    <mergeCell ref="H25:I25"/>
    <mergeCell ref="J25:K25"/>
    <mergeCell ref="L25:M25"/>
    <mergeCell ref="N25:O25"/>
    <mergeCell ref="P25:Q25"/>
    <mergeCell ref="T26:U26"/>
    <mergeCell ref="V26:W26"/>
    <mergeCell ref="T22:U22"/>
    <mergeCell ref="V22:W22"/>
    <mergeCell ref="F23:G23"/>
    <mergeCell ref="H23:I23"/>
    <mergeCell ref="J23:K23"/>
    <mergeCell ref="L23:M23"/>
    <mergeCell ref="N23:O23"/>
    <mergeCell ref="P23:Q23"/>
    <mergeCell ref="R23:S23"/>
    <mergeCell ref="T23:U23"/>
    <mergeCell ref="V23:W23"/>
    <mergeCell ref="A22:A36"/>
    <mergeCell ref="B22:B27"/>
    <mergeCell ref="F22:G22"/>
    <mergeCell ref="H22:I22"/>
    <mergeCell ref="J22:K22"/>
    <mergeCell ref="L22:M22"/>
    <mergeCell ref="N22:O22"/>
    <mergeCell ref="P22:Q22"/>
    <mergeCell ref="R22:S22"/>
    <mergeCell ref="F24:G24"/>
    <mergeCell ref="H24:I24"/>
    <mergeCell ref="J24:K24"/>
    <mergeCell ref="L24:M24"/>
    <mergeCell ref="N24:O24"/>
    <mergeCell ref="P24:Q24"/>
    <mergeCell ref="R24:S24"/>
    <mergeCell ref="F27:G27"/>
    <mergeCell ref="H27:I27"/>
    <mergeCell ref="J27:K27"/>
    <mergeCell ref="L27:M27"/>
    <mergeCell ref="N27:O27"/>
    <mergeCell ref="P27:Q27"/>
    <mergeCell ref="R27:S27"/>
    <mergeCell ref="B29:B35"/>
    <mergeCell ref="F20:G20"/>
    <mergeCell ref="H20:I20"/>
    <mergeCell ref="J20:K20"/>
    <mergeCell ref="L20:M20"/>
    <mergeCell ref="N20:O20"/>
    <mergeCell ref="P20:Q20"/>
    <mergeCell ref="R20:S20"/>
    <mergeCell ref="T20:U20"/>
    <mergeCell ref="V20:W20"/>
    <mergeCell ref="R18:S18"/>
    <mergeCell ref="T18:U18"/>
    <mergeCell ref="V18:W18"/>
    <mergeCell ref="F19:G19"/>
    <mergeCell ref="H19:I19"/>
    <mergeCell ref="J19:K19"/>
    <mergeCell ref="L19:M19"/>
    <mergeCell ref="N19:O19"/>
    <mergeCell ref="P19:Q19"/>
    <mergeCell ref="R19:S19"/>
    <mergeCell ref="F18:G18"/>
    <mergeCell ref="H18:I18"/>
    <mergeCell ref="J18:K18"/>
    <mergeCell ref="L18:M18"/>
    <mergeCell ref="N18:O18"/>
    <mergeCell ref="P18:Q18"/>
    <mergeCell ref="T19:U19"/>
    <mergeCell ref="V19:W19"/>
    <mergeCell ref="F17:G17"/>
    <mergeCell ref="H17:I17"/>
    <mergeCell ref="J17:K17"/>
    <mergeCell ref="L17:M17"/>
    <mergeCell ref="N17:O17"/>
    <mergeCell ref="P17:Q17"/>
    <mergeCell ref="R17:S17"/>
    <mergeCell ref="T17:U17"/>
    <mergeCell ref="V17:W17"/>
    <mergeCell ref="J15:K15"/>
    <mergeCell ref="L15:M15"/>
    <mergeCell ref="N15:O15"/>
    <mergeCell ref="P15:Q15"/>
    <mergeCell ref="R15:S15"/>
    <mergeCell ref="T15:U15"/>
    <mergeCell ref="V15:W15"/>
    <mergeCell ref="F16:G16"/>
    <mergeCell ref="H16:I16"/>
    <mergeCell ref="J16:K16"/>
    <mergeCell ref="L16:M16"/>
    <mergeCell ref="N16:O16"/>
    <mergeCell ref="P16:Q16"/>
    <mergeCell ref="R16:S16"/>
    <mergeCell ref="T16:U16"/>
    <mergeCell ref="V16:W16"/>
    <mergeCell ref="R12:S12"/>
    <mergeCell ref="T12:U12"/>
    <mergeCell ref="V12:W12"/>
    <mergeCell ref="B13:B19"/>
    <mergeCell ref="D13:E13"/>
    <mergeCell ref="F13:G13"/>
    <mergeCell ref="H13:I13"/>
    <mergeCell ref="J13:K13"/>
    <mergeCell ref="L13:M13"/>
    <mergeCell ref="N13:O13"/>
    <mergeCell ref="P13:Q13"/>
    <mergeCell ref="R13:S13"/>
    <mergeCell ref="T13:U13"/>
    <mergeCell ref="V13:W13"/>
    <mergeCell ref="D14:E14"/>
    <mergeCell ref="F14:G14"/>
    <mergeCell ref="H14:I14"/>
    <mergeCell ref="J14:K14"/>
    <mergeCell ref="L14:M14"/>
    <mergeCell ref="N14:O14"/>
    <mergeCell ref="P14:Q14"/>
    <mergeCell ref="R14:S14"/>
    <mergeCell ref="T14:U14"/>
    <mergeCell ref="V14:W14"/>
    <mergeCell ref="R10:S10"/>
    <mergeCell ref="T10:U10"/>
    <mergeCell ref="V10:W10"/>
    <mergeCell ref="F11:G11"/>
    <mergeCell ref="H11:I11"/>
    <mergeCell ref="J11:K11"/>
    <mergeCell ref="L11:M11"/>
    <mergeCell ref="N11:O11"/>
    <mergeCell ref="P11:Q11"/>
    <mergeCell ref="R11:S11"/>
    <mergeCell ref="F10:G10"/>
    <mergeCell ref="H10:I10"/>
    <mergeCell ref="J10:K10"/>
    <mergeCell ref="L10:M10"/>
    <mergeCell ref="N10:O10"/>
    <mergeCell ref="P10:Q10"/>
    <mergeCell ref="T11:U11"/>
    <mergeCell ref="V11:W11"/>
    <mergeCell ref="R8:S8"/>
    <mergeCell ref="T8:U8"/>
    <mergeCell ref="V8:W8"/>
    <mergeCell ref="F9:G9"/>
    <mergeCell ref="H9:I9"/>
    <mergeCell ref="J9:K9"/>
    <mergeCell ref="L9:M9"/>
    <mergeCell ref="N9:O9"/>
    <mergeCell ref="P9:Q9"/>
    <mergeCell ref="R9:S9"/>
    <mergeCell ref="T9:U9"/>
    <mergeCell ref="V9:W9"/>
    <mergeCell ref="R6:S6"/>
    <mergeCell ref="T6:U6"/>
    <mergeCell ref="V6:W6"/>
    <mergeCell ref="F7:G7"/>
    <mergeCell ref="H7:I7"/>
    <mergeCell ref="J7:K7"/>
    <mergeCell ref="L7:M7"/>
    <mergeCell ref="N7:O7"/>
    <mergeCell ref="P7:Q7"/>
    <mergeCell ref="R7:S7"/>
    <mergeCell ref="T7:U7"/>
    <mergeCell ref="V7:W7"/>
    <mergeCell ref="A6:A20"/>
    <mergeCell ref="B6:B11"/>
    <mergeCell ref="D6:E6"/>
    <mergeCell ref="F6:G6"/>
    <mergeCell ref="H6:I6"/>
    <mergeCell ref="J6:K6"/>
    <mergeCell ref="L6:M6"/>
    <mergeCell ref="N6:O6"/>
    <mergeCell ref="P6:Q6"/>
    <mergeCell ref="F8:G8"/>
    <mergeCell ref="H8:I8"/>
    <mergeCell ref="J8:K8"/>
    <mergeCell ref="L8:M8"/>
    <mergeCell ref="N8:O8"/>
    <mergeCell ref="P8:Q8"/>
    <mergeCell ref="F12:G12"/>
    <mergeCell ref="H12:I12"/>
    <mergeCell ref="J12:K12"/>
    <mergeCell ref="L12:M12"/>
    <mergeCell ref="N12:O12"/>
    <mergeCell ref="P12:Q12"/>
    <mergeCell ref="D15:E15"/>
    <mergeCell ref="F15:G15"/>
    <mergeCell ref="H15:I15"/>
    <mergeCell ref="P4:Q4"/>
    <mergeCell ref="R4:S4"/>
    <mergeCell ref="T4:U4"/>
    <mergeCell ref="V4:W4"/>
    <mergeCell ref="D5:E5"/>
    <mergeCell ref="H5:I5"/>
    <mergeCell ref="J5:K5"/>
    <mergeCell ref="L5:M5"/>
    <mergeCell ref="N5:O5"/>
    <mergeCell ref="P5:Q5"/>
    <mergeCell ref="D4:E4"/>
    <mergeCell ref="F4:G4"/>
    <mergeCell ref="H4:I4"/>
    <mergeCell ref="J4:K4"/>
    <mergeCell ref="L4:M4"/>
    <mergeCell ref="N4:O4"/>
    <mergeCell ref="R5:S5"/>
  </mergeCells>
  <phoneticPr fontId="5"/>
  <pageMargins left="0.75" right="0.38" top="1" bottom="1" header="0.51200000000000001" footer="0.51200000000000001"/>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70" zoomScaleNormal="70" workbookViewId="0">
      <selection activeCell="AS7" sqref="AS7"/>
    </sheetView>
  </sheetViews>
  <sheetFormatPr defaultRowHeight="13.5"/>
  <cols>
    <col min="1" max="1" width="5.875" style="152" customWidth="1"/>
    <col min="2" max="2" width="16.625" style="152" customWidth="1"/>
    <col min="3" max="3" width="10.875" style="152" customWidth="1"/>
    <col min="4" max="4" width="7.25" style="152" customWidth="1"/>
    <col min="5" max="5" width="10.875" style="152" customWidth="1"/>
    <col min="6" max="7" width="9" style="152"/>
    <col min="8" max="8" width="12" style="152" customWidth="1"/>
    <col min="9" max="9" width="41.125" style="152" customWidth="1"/>
    <col min="10" max="10" width="5.875" style="152" customWidth="1"/>
    <col min="11" max="16384" width="9" style="152"/>
  </cols>
  <sheetData>
    <row r="1" spans="1:10" ht="14.25">
      <c r="A1" s="238"/>
      <c r="B1" s="239"/>
      <c r="C1" s="239"/>
      <c r="D1" s="239"/>
      <c r="E1" s="239"/>
      <c r="F1" s="239"/>
      <c r="G1" s="239"/>
      <c r="H1" s="239"/>
      <c r="I1" s="239"/>
      <c r="J1" s="239"/>
    </row>
    <row r="2" spans="1:10" ht="27.75" customHeight="1">
      <c r="A2" s="887" t="s">
        <v>436</v>
      </c>
      <c r="B2" s="887"/>
      <c r="C2" s="887"/>
      <c r="D2" s="887"/>
      <c r="E2" s="887"/>
      <c r="F2" s="887"/>
      <c r="G2" s="887"/>
      <c r="H2" s="887"/>
      <c r="I2" s="887"/>
      <c r="J2" s="887"/>
    </row>
    <row r="3" spans="1:10" ht="27.75" customHeight="1">
      <c r="A3" s="240"/>
      <c r="B3" s="241"/>
      <c r="C3" s="239"/>
      <c r="D3" s="239"/>
      <c r="E3" s="239"/>
      <c r="F3" s="239"/>
      <c r="G3" s="239"/>
      <c r="H3" s="239"/>
      <c r="I3" s="239"/>
      <c r="J3" s="239"/>
    </row>
    <row r="4" spans="1:10" ht="27.75" customHeight="1">
      <c r="A4" s="240"/>
      <c r="B4" s="242"/>
      <c r="C4" s="242"/>
      <c r="D4" s="239"/>
      <c r="E4" s="239"/>
      <c r="F4" s="239"/>
      <c r="G4" s="243" t="s">
        <v>4</v>
      </c>
      <c r="H4" s="984"/>
      <c r="I4" s="985"/>
      <c r="J4" s="986"/>
    </row>
    <row r="5" spans="1:10" ht="27.75" customHeight="1">
      <c r="A5" s="242"/>
      <c r="B5" s="242"/>
      <c r="C5" s="242"/>
      <c r="D5" s="239"/>
      <c r="E5" s="239"/>
      <c r="F5" s="239"/>
      <c r="G5" s="243" t="s">
        <v>8</v>
      </c>
      <c r="H5" s="984"/>
      <c r="I5" s="985"/>
      <c r="J5" s="986"/>
    </row>
    <row r="6" spans="1:10" ht="27.75" customHeight="1">
      <c r="A6" s="242"/>
      <c r="B6" s="242"/>
      <c r="C6" s="242"/>
      <c r="D6" s="239"/>
      <c r="E6" s="239"/>
      <c r="F6" s="239"/>
      <c r="G6" s="243" t="s">
        <v>425</v>
      </c>
      <c r="H6" s="987"/>
      <c r="I6" s="985"/>
      <c r="J6" s="986"/>
    </row>
    <row r="7" spans="1:10" ht="27.75" customHeight="1">
      <c r="A7" s="239"/>
      <c r="B7" s="239"/>
      <c r="C7" s="239"/>
      <c r="D7" s="239"/>
      <c r="E7" s="239"/>
      <c r="F7" s="239"/>
      <c r="G7" s="239"/>
      <c r="H7" s="239"/>
      <c r="I7" s="239"/>
      <c r="J7" s="239"/>
    </row>
    <row r="8" spans="1:10" ht="27.75" customHeight="1">
      <c r="A8" s="243" t="s">
        <v>426</v>
      </c>
      <c r="B8" s="243" t="s">
        <v>437</v>
      </c>
      <c r="C8" s="243" t="s">
        <v>438</v>
      </c>
      <c r="D8" s="243" t="s">
        <v>439</v>
      </c>
      <c r="E8" s="251" t="s">
        <v>440</v>
      </c>
      <c r="F8" s="988" t="s">
        <v>441</v>
      </c>
      <c r="G8" s="988"/>
      <c r="H8" s="251" t="s">
        <v>442</v>
      </c>
      <c r="I8" s="988" t="s">
        <v>434</v>
      </c>
      <c r="J8" s="988"/>
    </row>
    <row r="9" spans="1:10" ht="29.25" customHeight="1">
      <c r="A9" s="243">
        <v>1</v>
      </c>
      <c r="B9" s="255"/>
      <c r="C9" s="255"/>
      <c r="D9" s="243"/>
      <c r="E9" s="243"/>
      <c r="F9" s="989"/>
      <c r="G9" s="989"/>
      <c r="H9" s="243"/>
      <c r="I9" s="988"/>
      <c r="J9" s="988"/>
    </row>
    <row r="10" spans="1:10" ht="29.25" customHeight="1">
      <c r="A10" s="243">
        <v>2</v>
      </c>
      <c r="B10" s="255"/>
      <c r="C10" s="255"/>
      <c r="D10" s="243"/>
      <c r="E10" s="243"/>
      <c r="F10" s="989"/>
      <c r="G10" s="989"/>
      <c r="H10" s="243"/>
      <c r="I10" s="988"/>
      <c r="J10" s="988"/>
    </row>
    <row r="11" spans="1:10" ht="29.25" customHeight="1">
      <c r="A11" s="243">
        <v>3</v>
      </c>
      <c r="B11" s="255"/>
      <c r="C11" s="255"/>
      <c r="D11" s="243"/>
      <c r="E11" s="243"/>
      <c r="F11" s="989"/>
      <c r="G11" s="989"/>
      <c r="H11" s="243"/>
      <c r="I11" s="988"/>
      <c r="J11" s="988"/>
    </row>
    <row r="12" spans="1:10" ht="29.25" customHeight="1">
      <c r="A12" s="243">
        <v>4</v>
      </c>
      <c r="B12" s="243"/>
      <c r="C12" s="243"/>
      <c r="D12" s="243"/>
      <c r="E12" s="243"/>
      <c r="F12" s="989"/>
      <c r="G12" s="989"/>
      <c r="H12" s="243"/>
      <c r="I12" s="988"/>
      <c r="J12" s="988"/>
    </row>
    <row r="13" spans="1:10" ht="29.25" customHeight="1">
      <c r="A13" s="243">
        <v>5</v>
      </c>
      <c r="B13" s="243"/>
      <c r="C13" s="243"/>
      <c r="D13" s="243"/>
      <c r="E13" s="243"/>
      <c r="F13" s="989"/>
      <c r="G13" s="989"/>
      <c r="H13" s="243"/>
      <c r="I13" s="988"/>
      <c r="J13" s="988"/>
    </row>
    <row r="14" spans="1:10" ht="29.25" customHeight="1">
      <c r="A14" s="243">
        <v>6</v>
      </c>
      <c r="B14" s="243"/>
      <c r="C14" s="243"/>
      <c r="D14" s="243"/>
      <c r="E14" s="243"/>
      <c r="F14" s="989"/>
      <c r="G14" s="989"/>
      <c r="H14" s="243"/>
      <c r="I14" s="988"/>
      <c r="J14" s="988"/>
    </row>
    <row r="15" spans="1:10" ht="29.25" customHeight="1">
      <c r="A15" s="243">
        <v>7</v>
      </c>
      <c r="B15" s="243"/>
      <c r="C15" s="243"/>
      <c r="D15" s="243"/>
      <c r="E15" s="243"/>
      <c r="F15" s="989"/>
      <c r="G15" s="989"/>
      <c r="H15" s="243"/>
      <c r="I15" s="988"/>
      <c r="J15" s="988"/>
    </row>
    <row r="16" spans="1:10" ht="29.25" customHeight="1">
      <c r="A16" s="243">
        <v>8</v>
      </c>
      <c r="B16" s="243"/>
      <c r="C16" s="243"/>
      <c r="D16" s="243"/>
      <c r="E16" s="243"/>
      <c r="F16" s="989"/>
      <c r="G16" s="989"/>
      <c r="H16" s="243"/>
      <c r="I16" s="988"/>
      <c r="J16" s="988"/>
    </row>
    <row r="17" spans="1:10" ht="29.25" customHeight="1">
      <c r="A17" s="243">
        <v>9</v>
      </c>
      <c r="B17" s="243"/>
      <c r="C17" s="243"/>
      <c r="D17" s="243"/>
      <c r="E17" s="243"/>
      <c r="F17" s="989"/>
      <c r="G17" s="989"/>
      <c r="H17" s="243"/>
      <c r="I17" s="988"/>
      <c r="J17" s="988"/>
    </row>
    <row r="18" spans="1:10" ht="29.25" customHeight="1">
      <c r="A18" s="243">
        <v>10</v>
      </c>
      <c r="B18" s="243"/>
      <c r="C18" s="243"/>
      <c r="D18" s="243"/>
      <c r="E18" s="243"/>
      <c r="F18" s="989"/>
      <c r="G18" s="989"/>
      <c r="H18" s="243"/>
      <c r="I18" s="988"/>
      <c r="J18" s="988"/>
    </row>
    <row r="19" spans="1:10" ht="27.75" customHeight="1">
      <c r="A19" s="197" t="s">
        <v>89</v>
      </c>
      <c r="B19" s="224"/>
      <c r="C19" s="224"/>
      <c r="D19" s="224"/>
      <c r="E19" s="224"/>
      <c r="F19" s="990"/>
      <c r="G19" s="991"/>
      <c r="H19" s="224"/>
      <c r="I19" s="990"/>
      <c r="J19" s="991"/>
    </row>
  </sheetData>
  <mergeCells count="28">
    <mergeCell ref="F18:G18"/>
    <mergeCell ref="I18:J18"/>
    <mergeCell ref="F19:G19"/>
    <mergeCell ref="I19:J19"/>
    <mergeCell ref="F15:G15"/>
    <mergeCell ref="I15:J15"/>
    <mergeCell ref="F16:G16"/>
    <mergeCell ref="I16:J16"/>
    <mergeCell ref="F17:G17"/>
    <mergeCell ref="I17:J17"/>
    <mergeCell ref="F12:G12"/>
    <mergeCell ref="I12:J12"/>
    <mergeCell ref="F13:G13"/>
    <mergeCell ref="I13:J13"/>
    <mergeCell ref="F14:G14"/>
    <mergeCell ref="I14:J14"/>
    <mergeCell ref="F9:G9"/>
    <mergeCell ref="I9:J9"/>
    <mergeCell ref="F10:G10"/>
    <mergeCell ref="I10:J10"/>
    <mergeCell ref="F11:G11"/>
    <mergeCell ref="I11:J11"/>
    <mergeCell ref="A2:J2"/>
    <mergeCell ref="H4:J4"/>
    <mergeCell ref="H5:J5"/>
    <mergeCell ref="H6:J6"/>
    <mergeCell ref="F8:G8"/>
    <mergeCell ref="I8:J8"/>
  </mergeCells>
  <phoneticPr fontId="5"/>
  <dataValidations count="2">
    <dataValidation imeMode="on" allowBlank="1" showInputMessage="1" showErrorMessage="1" sqref="B5:B6 C5 E9:E11 D11:D18 B9:B18"/>
    <dataValidation imeMode="off" allowBlank="1" showInputMessage="1" showErrorMessage="1" sqref="D9:D10 C12:C18"/>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認定様式</vt:lpstr>
      <vt:lpstr>添付資料</vt:lpstr>
      <vt:lpstr>経営現状</vt:lpstr>
      <vt:lpstr>労働時間 (現状)</vt:lpstr>
      <vt:lpstr>経営目標</vt:lpstr>
      <vt:lpstr>労働時間(目標)</vt:lpstr>
      <vt:lpstr>農地</vt:lpstr>
      <vt:lpstr>減価償却</vt:lpstr>
      <vt:lpstr>施設・機械</vt:lpstr>
      <vt:lpstr>作型</vt:lpstr>
      <vt:lpstr>別添２　履歴書１</vt:lpstr>
      <vt:lpstr>別添２　履歴書２</vt:lpstr>
      <vt:lpstr>個人情報</vt:lpstr>
      <vt:lpstr>研修証明</vt:lpstr>
      <vt:lpstr>県指標10a当収支</vt:lpstr>
      <vt:lpstr>県指標１０ａ当労働時間 </vt:lpstr>
      <vt:lpstr>経営現状!Print_Area</vt:lpstr>
      <vt:lpstr>経営目標!Print_Area</vt:lpstr>
      <vt:lpstr>研修証明!Print_Area</vt:lpstr>
      <vt:lpstr>減価償却!Print_Area</vt:lpstr>
      <vt:lpstr>作型!Print_Area</vt:lpstr>
      <vt:lpstr>施設・機械!Print_Area</vt:lpstr>
      <vt:lpstr>添付資料!Print_Area</vt:lpstr>
      <vt:lpstr>認定様式!Print_Area</vt:lpstr>
      <vt:lpstr>'別添２　履歴書１'!Print_Area</vt:lpstr>
      <vt:lpstr>'別添２　履歴書２'!Print_Area</vt:lpstr>
      <vt:lpstr>'労働時間 (現状)'!Print_Area</vt:lpstr>
      <vt:lpstr>'労働時間(目標)'!Print_Area</vt:lpstr>
    </vt:vector>
  </TitlesOfParts>
  <Company>八重瀬町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yaese</dc:creator>
  <cp:lastModifiedBy>YAESE</cp:lastModifiedBy>
  <cp:lastPrinted>2016-12-06T02:17:33Z</cp:lastPrinted>
  <dcterms:created xsi:type="dcterms:W3CDTF">2016-07-26T07:54:38Z</dcterms:created>
  <dcterms:modified xsi:type="dcterms:W3CDTF">2017-06-17T02:31:03Z</dcterms:modified>
</cp:coreProperties>
</file>